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O:\Comptabilité\CONTRÔLEUR\00 - SALAIRES\Feuille de temps\2025\"/>
    </mc:Choice>
  </mc:AlternateContent>
  <xr:revisionPtr revIDLastSave="0" documentId="13_ncr:1_{90B0103F-8CF6-4E8B-ABA8-6D93C63A4AED}" xr6:coauthVersionLast="47" xr6:coauthVersionMax="47" xr10:uidLastSave="{00000000-0000-0000-0000-000000000000}"/>
  <bookViews>
    <workbookView xWindow="-120" yWindow="-120" windowWidth="29040" windowHeight="15720" firstSheet="1" activeTab="2" xr2:uid="{BD0B9F10-061C-41D9-9A78-0AC6C54F83C7}"/>
  </bookViews>
  <sheets>
    <sheet name="Period" sheetId="6" r:id="rId1"/>
    <sheet name="EXP Can - Usa Credit card" sheetId="10" r:id="rId2"/>
    <sheet name="Expenses BC" sheetId="11" r:id="rId3"/>
    <sheet name="Expenses P Ontario" sheetId="2" r:id="rId4"/>
    <sheet name="Expenses P NE TN" sheetId="5" r:id="rId5"/>
    <sheet name="Expenses P. QC" sheetId="4" r:id="rId6"/>
    <sheet name="Meal" sheetId="7" r:id="rId7"/>
    <sheet name="Time Sheet - Shop - Site " sheetId="9" r:id="rId8"/>
  </sheets>
  <definedNames>
    <definedName name="_xlnm.Print_Area" localSheetId="1">'EXP Can - Usa Credit card'!$A$1:$P$61</definedName>
    <definedName name="_xlnm.Print_Area" localSheetId="2">'Expenses BC'!$A$1:$N$54</definedName>
    <definedName name="_xlnm.Print_Area" localSheetId="4">'Expenses P NE TN'!$B$1:$N$53</definedName>
    <definedName name="_xlnm.Print_Area" localSheetId="3">'Expenses P Ontario'!$B$4:$O$56</definedName>
    <definedName name="_xlnm.Print_Area" localSheetId="5">'Expenses P. QC'!$A$4:$O$55</definedName>
    <definedName name="_xlnm.Print_Area" localSheetId="6">Meal!$A$1:$H$29</definedName>
    <definedName name="_xlnm.Print_Area" localSheetId="7">'Time Sheet - Shop - Site '!$B$1:$P$52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7" l="1"/>
  <c r="B5" i="7"/>
  <c r="D2" i="7"/>
  <c r="F43" i="9"/>
  <c r="N39" i="9" s="1"/>
  <c r="F38" i="9"/>
  <c r="N34" i="9" s="1"/>
  <c r="F33" i="9"/>
  <c r="F28" i="9"/>
  <c r="F23" i="9"/>
  <c r="F18" i="9"/>
  <c r="F13" i="9"/>
  <c r="N29" i="9" l="1"/>
  <c r="O29" i="9" s="1"/>
  <c r="N19" i="9"/>
  <c r="O19" i="9" s="1"/>
  <c r="O39" i="9"/>
  <c r="O34" i="9"/>
  <c r="N14" i="9"/>
  <c r="O14" i="9" s="1"/>
  <c r="N24" i="9"/>
  <c r="O24" i="9" s="1"/>
  <c r="K48" i="9" l="1"/>
  <c r="N51" i="9"/>
  <c r="F5" i="11" l="1"/>
  <c r="B52" i="11" s="1"/>
  <c r="M5" i="11"/>
  <c r="J9" i="10"/>
  <c r="J10" i="10"/>
  <c r="J11" i="10"/>
  <c r="J12" i="10"/>
  <c r="J13" i="10"/>
  <c r="J14" i="10"/>
  <c r="J8" i="10"/>
  <c r="I15" i="4"/>
  <c r="I14" i="4"/>
  <c r="I13" i="4"/>
  <c r="I12" i="4"/>
  <c r="I11" i="4"/>
  <c r="I10" i="4"/>
  <c r="I9" i="4"/>
  <c r="I15" i="11"/>
  <c r="I14" i="11"/>
  <c r="I13" i="11"/>
  <c r="I12" i="11"/>
  <c r="I11" i="11"/>
  <c r="I10" i="11"/>
  <c r="I9" i="11"/>
  <c r="I9" i="2"/>
  <c r="I15" i="2"/>
  <c r="I14" i="2"/>
  <c r="I13" i="2"/>
  <c r="I12" i="2"/>
  <c r="I11" i="2"/>
  <c r="I10" i="2"/>
  <c r="I15" i="5"/>
  <c r="I14" i="5"/>
  <c r="I13" i="5"/>
  <c r="I12" i="5"/>
  <c r="I11" i="5"/>
  <c r="I10" i="5"/>
  <c r="I9" i="5"/>
  <c r="I49" i="11"/>
  <c r="I37" i="11"/>
  <c r="I26" i="11"/>
  <c r="G16" i="11"/>
  <c r="M1" i="11"/>
  <c r="K48" i="11" s="1"/>
  <c r="M48" i="11" s="1"/>
  <c r="K24" i="11" l="1"/>
  <c r="M24" i="11" s="1"/>
  <c r="K13" i="11"/>
  <c r="M13" i="11" s="1"/>
  <c r="K36" i="11"/>
  <c r="M36" i="11" s="1"/>
  <c r="K9" i="11"/>
  <c r="M9" i="11" s="1"/>
  <c r="K34" i="11"/>
  <c r="M34" i="11" s="1"/>
  <c r="K43" i="11"/>
  <c r="M43" i="11" s="1"/>
  <c r="K45" i="11"/>
  <c r="M45" i="11" s="1"/>
  <c r="K12" i="11"/>
  <c r="M12" i="11" s="1"/>
  <c r="K22" i="11"/>
  <c r="M22" i="11" s="1"/>
  <c r="K30" i="11"/>
  <c r="K47" i="11"/>
  <c r="M47" i="11" s="1"/>
  <c r="K15" i="11"/>
  <c r="M15" i="11" s="1"/>
  <c r="K32" i="11"/>
  <c r="M32" i="11" s="1"/>
  <c r="K41" i="11"/>
  <c r="M41" i="11" s="1"/>
  <c r="I16" i="11"/>
  <c r="I51" i="11" s="1"/>
  <c r="K11" i="11"/>
  <c r="M11" i="11" s="1"/>
  <c r="M30" i="11"/>
  <c r="K10" i="11"/>
  <c r="M10" i="11" s="1"/>
  <c r="K14" i="11"/>
  <c r="M14" i="11" s="1"/>
  <c r="K31" i="11"/>
  <c r="M31" i="11" s="1"/>
  <c r="K33" i="11"/>
  <c r="M33" i="11" s="1"/>
  <c r="K35" i="11"/>
  <c r="M35" i="11" s="1"/>
  <c r="K21" i="11"/>
  <c r="K23" i="11"/>
  <c r="M23" i="11" s="1"/>
  <c r="K25" i="11"/>
  <c r="M25" i="11" s="1"/>
  <c r="K42" i="11"/>
  <c r="M42" i="11" s="1"/>
  <c r="K44" i="11"/>
  <c r="M44" i="11" s="1"/>
  <c r="K46" i="11"/>
  <c r="M46" i="11" s="1"/>
  <c r="K16" i="11" l="1"/>
  <c r="M37" i="11"/>
  <c r="M16" i="11"/>
  <c r="K26" i="11"/>
  <c r="M21" i="11"/>
  <c r="M26" i="11" s="1"/>
  <c r="M49" i="11"/>
  <c r="K37" i="11"/>
  <c r="K49" i="11"/>
  <c r="K52" i="11" l="1"/>
  <c r="M52" i="11"/>
  <c r="N5" i="2" l="1"/>
  <c r="M5" i="5"/>
  <c r="M1" i="5" l="1"/>
  <c r="K9" i="5" s="1"/>
  <c r="M9" i="5" s="1"/>
  <c r="I26" i="2" l="1"/>
  <c r="N4" i="10" l="1"/>
  <c r="G4" i="10"/>
  <c r="B60" i="10" s="1"/>
  <c r="J56" i="10"/>
  <c r="L55" i="10"/>
  <c r="L54" i="10"/>
  <c r="L53" i="10"/>
  <c r="M52" i="10"/>
  <c r="M51" i="10"/>
  <c r="M50" i="10"/>
  <c r="M49" i="10"/>
  <c r="M48" i="10"/>
  <c r="M47" i="10"/>
  <c r="M46" i="10"/>
  <c r="M45" i="10"/>
  <c r="M44" i="10"/>
  <c r="M43" i="10"/>
  <c r="J39" i="10"/>
  <c r="L38" i="10"/>
  <c r="L37" i="10"/>
  <c r="L39" i="10" s="1"/>
  <c r="M36" i="10"/>
  <c r="M35" i="10"/>
  <c r="M34" i="10"/>
  <c r="M33" i="10"/>
  <c r="M32" i="10"/>
  <c r="M31" i="10"/>
  <c r="M30" i="10"/>
  <c r="L26" i="10"/>
  <c r="J26" i="10"/>
  <c r="M25" i="10"/>
  <c r="M24" i="10"/>
  <c r="M23" i="10"/>
  <c r="M22" i="10"/>
  <c r="M21" i="10"/>
  <c r="M20" i="10"/>
  <c r="L15" i="10"/>
  <c r="H15" i="10"/>
  <c r="M14" i="10"/>
  <c r="M13" i="10"/>
  <c r="M12" i="10"/>
  <c r="M11" i="10"/>
  <c r="M10" i="10"/>
  <c r="M9" i="10"/>
  <c r="M8" i="10"/>
  <c r="L56" i="10" l="1"/>
  <c r="M39" i="10"/>
  <c r="M26" i="10"/>
  <c r="L60" i="10"/>
  <c r="J15" i="10"/>
  <c r="J60" i="10" s="1"/>
  <c r="M56" i="10"/>
  <c r="M15" i="10" l="1"/>
  <c r="M60" i="10"/>
  <c r="B2" i="7" l="1"/>
  <c r="N9" i="9" l="1"/>
  <c r="D14" i="9"/>
  <c r="D34" i="9"/>
  <c r="D24" i="9"/>
  <c r="D19" i="9"/>
  <c r="D9" i="9"/>
  <c r="D29" i="9"/>
  <c r="D39" i="9"/>
  <c r="G24" i="9"/>
  <c r="G19" i="9"/>
  <c r="F5" i="5"/>
  <c r="N5" i="4"/>
  <c r="F5" i="4"/>
  <c r="F5" i="2"/>
  <c r="D44" i="9" l="1"/>
  <c r="G14" i="9"/>
  <c r="O9" i="9"/>
  <c r="K44" i="9"/>
  <c r="G29" i="9"/>
  <c r="G39" i="9"/>
  <c r="G34" i="9"/>
  <c r="G9" i="9" l="1"/>
  <c r="K45" i="9"/>
  <c r="K46" i="9" s="1"/>
  <c r="P9" i="9"/>
  <c r="P14" i="9" s="1"/>
  <c r="P19" i="9" s="1"/>
  <c r="P24" i="9" s="1"/>
  <c r="P29" i="9" s="1"/>
  <c r="P34" i="9" s="1"/>
  <c r="P39" i="9" s="1"/>
  <c r="B51" i="9"/>
  <c r="O1" i="2" l="1"/>
  <c r="G16" i="5" l="1"/>
  <c r="F19" i="7" l="1"/>
  <c r="F22" i="7" s="1"/>
  <c r="E19" i="7"/>
  <c r="E22" i="7" s="1"/>
  <c r="D19" i="7"/>
  <c r="D22" i="7" s="1"/>
  <c r="E26" i="7"/>
  <c r="E24" i="7" l="1"/>
  <c r="B53" i="2"/>
  <c r="L8" i="2"/>
  <c r="L20" i="2" s="1"/>
  <c r="L29" i="2" s="1"/>
  <c r="L49" i="2"/>
  <c r="K47" i="9" l="1"/>
  <c r="K49" i="9" s="1"/>
  <c r="K14" i="2"/>
  <c r="N14" i="2" s="1"/>
  <c r="K13" i="2"/>
  <c r="N13" i="2" s="1"/>
  <c r="K12" i="2"/>
  <c r="N12" i="2" s="1"/>
  <c r="K11" i="2"/>
  <c r="N11" i="2" s="1"/>
  <c r="K10" i="2"/>
  <c r="N10" i="2" s="1"/>
  <c r="B52" i="5"/>
  <c r="I49" i="5"/>
  <c r="K21" i="5"/>
  <c r="M21" i="5" s="1"/>
  <c r="I26" i="5"/>
  <c r="I37" i="5"/>
  <c r="K46" i="5"/>
  <c r="M46" i="5" s="1"/>
  <c r="K15" i="5"/>
  <c r="K9" i="2"/>
  <c r="B54" i="4"/>
  <c r="K10" i="5" l="1"/>
  <c r="M10" i="5" s="1"/>
  <c r="K14" i="5"/>
  <c r="M14" i="5" s="1"/>
  <c r="K13" i="5"/>
  <c r="M13" i="5" s="1"/>
  <c r="K43" i="5"/>
  <c r="M43" i="5" s="1"/>
  <c r="K32" i="5"/>
  <c r="M32" i="5" s="1"/>
  <c r="K47" i="5"/>
  <c r="M47" i="5" s="1"/>
  <c r="K36" i="5"/>
  <c r="M36" i="5" s="1"/>
  <c r="K15" i="2"/>
  <c r="N15" i="2" s="1"/>
  <c r="I16" i="5"/>
  <c r="I51" i="5" s="1"/>
  <c r="K11" i="5"/>
  <c r="M11" i="5" s="1"/>
  <c r="K12" i="5"/>
  <c r="M12" i="5" s="1"/>
  <c r="M15" i="5"/>
  <c r="K25" i="5"/>
  <c r="M25" i="5" s="1"/>
  <c r="K30" i="5"/>
  <c r="K34" i="5"/>
  <c r="M34" i="5" s="1"/>
  <c r="K41" i="5"/>
  <c r="M41" i="5" s="1"/>
  <c r="K45" i="5"/>
  <c r="M45" i="5" s="1"/>
  <c r="K22" i="5"/>
  <c r="M22" i="5" s="1"/>
  <c r="K24" i="5"/>
  <c r="M24" i="5" s="1"/>
  <c r="K33" i="5"/>
  <c r="M33" i="5" s="1"/>
  <c r="K44" i="5"/>
  <c r="M44" i="5" s="1"/>
  <c r="K48" i="5"/>
  <c r="M48" i="5" s="1"/>
  <c r="K23" i="5"/>
  <c r="M23" i="5" s="1"/>
  <c r="K31" i="5"/>
  <c r="M31" i="5" s="1"/>
  <c r="K35" i="5"/>
  <c r="M35" i="5" s="1"/>
  <c r="K42" i="5"/>
  <c r="M42" i="5" s="1"/>
  <c r="M16" i="5" l="1"/>
  <c r="K16" i="5"/>
  <c r="M49" i="5"/>
  <c r="M26" i="5"/>
  <c r="M30" i="5"/>
  <c r="M37" i="5" s="1"/>
  <c r="K37" i="5"/>
  <c r="K49" i="5"/>
  <c r="M52" i="5" l="1"/>
  <c r="B4" i="6" l="1"/>
  <c r="C4" i="6" s="1"/>
  <c r="B5" i="6" s="1"/>
  <c r="C5" i="6" s="1"/>
  <c r="T1" i="4"/>
  <c r="L33" i="4" s="1"/>
  <c r="B6" i="6" l="1"/>
  <c r="C6" i="6" s="1"/>
  <c r="B7" i="6" s="1"/>
  <c r="C7" i="6" s="1"/>
  <c r="B8" i="6" s="1"/>
  <c r="C8" i="6" s="1"/>
  <c r="B9" i="6" s="1"/>
  <c r="C9" i="6" s="1"/>
  <c r="B10" i="6" s="1"/>
  <c r="C10" i="6" s="1"/>
  <c r="B11" i="6" s="1"/>
  <c r="C11" i="6" s="1"/>
  <c r="B12" i="6" s="1"/>
  <c r="C12" i="6" s="1"/>
  <c r="B13" i="6" s="1"/>
  <c r="C13" i="6" s="1"/>
  <c r="B14" i="6" s="1"/>
  <c r="C14" i="6" s="1"/>
  <c r="B15" i="6" s="1"/>
  <c r="C15" i="6" s="1"/>
  <c r="B16" i="6" s="1"/>
  <c r="C16" i="6" s="1"/>
  <c r="B17" i="6" s="1"/>
  <c r="C17" i="6" s="1"/>
  <c r="B18" i="6" s="1"/>
  <c r="C18" i="6" s="1"/>
  <c r="B19" i="6" s="1"/>
  <c r="C19" i="6" s="1"/>
  <c r="B20" i="6" s="1"/>
  <c r="C20" i="6" s="1"/>
  <c r="B21" i="6" s="1"/>
  <c r="C21" i="6" s="1"/>
  <c r="B22" i="6" s="1"/>
  <c r="C22" i="6" s="1"/>
  <c r="E2" i="7"/>
  <c r="C18" i="7" s="1"/>
  <c r="C17" i="7" s="1"/>
  <c r="C16" i="7" s="1"/>
  <c r="C15" i="7" s="1"/>
  <c r="C14" i="7" s="1"/>
  <c r="C13" i="7" s="1"/>
  <c r="C12" i="7" s="1"/>
  <c r="L48" i="4"/>
  <c r="L44" i="4"/>
  <c r="L34" i="4"/>
  <c r="L26" i="4"/>
  <c r="L47" i="4"/>
  <c r="L43" i="4"/>
  <c r="L32" i="4"/>
  <c r="L25" i="4"/>
  <c r="L50" i="4"/>
  <c r="L46" i="4"/>
  <c r="L42" i="4"/>
  <c r="L36" i="4"/>
  <c r="L24" i="4"/>
  <c r="L23" i="4"/>
  <c r="L49" i="4"/>
  <c r="L45" i="4"/>
  <c r="L41" i="4"/>
  <c r="L35" i="4"/>
  <c r="L31" i="4"/>
  <c r="K26" i="5"/>
  <c r="K52" i="5" s="1"/>
  <c r="B23" i="6" l="1"/>
  <c r="C23" i="6" s="1"/>
  <c r="B24" i="6" s="1"/>
  <c r="C24" i="6" s="1"/>
  <c r="B25" i="6" s="1"/>
  <c r="C25" i="6" s="1"/>
  <c r="B26" i="6" s="1"/>
  <c r="C26" i="6" s="1"/>
  <c r="B27" i="6" s="1"/>
  <c r="C27" i="6" s="1"/>
  <c r="B28" i="6" s="1"/>
  <c r="C28" i="6" s="1"/>
  <c r="B29" i="6" s="1"/>
  <c r="C29" i="6" s="1"/>
  <c r="B30" i="6" s="1"/>
  <c r="C30" i="6" s="1"/>
  <c r="B31" i="6" s="1"/>
  <c r="C31" i="6" s="1"/>
  <c r="B32" i="6" s="1"/>
  <c r="C32" i="6" s="1"/>
  <c r="B33" i="6" s="1"/>
  <c r="C33" i="6" s="1"/>
  <c r="B34" i="6" s="1"/>
  <c r="C34" i="6" s="1"/>
  <c r="B35" i="6" s="1"/>
  <c r="C35" i="6" s="1"/>
  <c r="B36" i="6" s="1"/>
  <c r="C36" i="6" s="1"/>
  <c r="B37" i="6" s="1"/>
  <c r="C37" i="6" s="1"/>
  <c r="B38" i="6" s="1"/>
  <c r="C38" i="6" s="1"/>
  <c r="B39" i="6" s="1"/>
  <c r="C39" i="6" s="1"/>
  <c r="B40" i="6" s="1"/>
  <c r="C40" i="6" s="1"/>
  <c r="B41" i="6" s="1"/>
  <c r="C41" i="6" s="1"/>
  <c r="B42" i="6" s="1"/>
  <c r="C42" i="6" s="1"/>
  <c r="B43" i="6" s="1"/>
  <c r="C43" i="6" s="1"/>
  <c r="B44" i="6" s="1"/>
  <c r="C44" i="6" s="1"/>
  <c r="B45" i="6" s="1"/>
  <c r="C45" i="6" s="1"/>
  <c r="B46" i="6" s="1"/>
  <c r="C46" i="6" s="1"/>
  <c r="B47" i="6" s="1"/>
  <c r="C47" i="6" s="1"/>
  <c r="B48" i="6" s="1"/>
  <c r="C48" i="6" s="1"/>
  <c r="B49" i="6" s="1"/>
  <c r="C49" i="6" s="1"/>
  <c r="B50" i="6" s="1"/>
  <c r="C50" i="6" s="1"/>
  <c r="B51" i="6" s="1"/>
  <c r="C51" i="6" s="1"/>
  <c r="B52" i="6" s="1"/>
  <c r="C52" i="6" s="1"/>
  <c r="B53" i="6" s="1"/>
  <c r="C53" i="6" s="1"/>
  <c r="B54" i="6" s="1"/>
  <c r="C54" i="6" s="1"/>
  <c r="K5" i="2" s="1"/>
  <c r="O1" i="4"/>
  <c r="B55" i="6" l="1"/>
  <c r="C55" i="6" s="1"/>
  <c r="K5" i="4"/>
  <c r="L4" i="10"/>
  <c r="K5" i="5"/>
  <c r="M2" i="9"/>
  <c r="C39" i="9" s="1"/>
  <c r="E39" i="9" s="1"/>
  <c r="K5" i="11"/>
  <c r="R1" i="4"/>
  <c r="C34" i="9" l="1"/>
  <c r="E34" i="9"/>
  <c r="C29" i="9"/>
  <c r="K23" i="4"/>
  <c r="N23" i="4" s="1"/>
  <c r="K26" i="4"/>
  <c r="N26" i="4" s="1"/>
  <c r="K25" i="4"/>
  <c r="N25" i="4" s="1"/>
  <c r="K24" i="4"/>
  <c r="N24" i="4" s="1"/>
  <c r="K33" i="4"/>
  <c r="N33" i="4" s="1"/>
  <c r="K50" i="4"/>
  <c r="N50" i="4" s="1"/>
  <c r="K46" i="4"/>
  <c r="N46" i="4" s="1"/>
  <c r="K42" i="4"/>
  <c r="N42" i="4" s="1"/>
  <c r="K34" i="4"/>
  <c r="N34" i="4" s="1"/>
  <c r="K31" i="4"/>
  <c r="N31" i="4" s="1"/>
  <c r="K49" i="4"/>
  <c r="N49" i="4" s="1"/>
  <c r="K45" i="4"/>
  <c r="N45" i="4" s="1"/>
  <c r="K41" i="4"/>
  <c r="N41" i="4" s="1"/>
  <c r="K32" i="4"/>
  <c r="N32" i="4" s="1"/>
  <c r="K48" i="4"/>
  <c r="N48" i="4" s="1"/>
  <c r="K44" i="4"/>
  <c r="N44" i="4" s="1"/>
  <c r="K36" i="4"/>
  <c r="N36" i="4" s="1"/>
  <c r="K47" i="4"/>
  <c r="N47" i="4" s="1"/>
  <c r="K43" i="4"/>
  <c r="N43" i="4" s="1"/>
  <c r="K35" i="4"/>
  <c r="N35" i="4" s="1"/>
  <c r="Q1" i="4"/>
  <c r="P1" i="4"/>
  <c r="C24" i="9" l="1"/>
  <c r="E29" i="9"/>
  <c r="L22" i="4"/>
  <c r="L27" i="4" s="1"/>
  <c r="L11" i="4"/>
  <c r="L10" i="4"/>
  <c r="L12" i="4"/>
  <c r="K22" i="4"/>
  <c r="K14" i="4"/>
  <c r="K15" i="4"/>
  <c r="K13" i="4"/>
  <c r="K12" i="4"/>
  <c r="K10" i="4"/>
  <c r="K11" i="4"/>
  <c r="N37" i="4"/>
  <c r="L37" i="4"/>
  <c r="K37" i="4"/>
  <c r="N51" i="4"/>
  <c r="L51" i="4"/>
  <c r="K51" i="4"/>
  <c r="I51" i="4"/>
  <c r="I37" i="4"/>
  <c r="N11" i="4" l="1"/>
  <c r="N10" i="4"/>
  <c r="K27" i="4"/>
  <c r="N22" i="4"/>
  <c r="C19" i="9"/>
  <c r="E24" i="9"/>
  <c r="N12" i="4"/>
  <c r="N27" i="4"/>
  <c r="I27" i="4"/>
  <c r="E19" i="9" l="1"/>
  <c r="C14" i="9"/>
  <c r="L14" i="4"/>
  <c r="L13" i="4"/>
  <c r="K9" i="4"/>
  <c r="L9" i="4"/>
  <c r="I16" i="4"/>
  <c r="I53" i="4" s="1"/>
  <c r="L15" i="4"/>
  <c r="E14" i="9" l="1"/>
  <c r="C9" i="9"/>
  <c r="N13" i="4"/>
  <c r="N9" i="4"/>
  <c r="N15" i="4"/>
  <c r="N14" i="4"/>
  <c r="L16" i="4"/>
  <c r="L54" i="4" s="1"/>
  <c r="K16" i="4"/>
  <c r="K54" i="4" s="1"/>
  <c r="I49" i="2"/>
  <c r="I37" i="2"/>
  <c r="E9" i="9" l="1"/>
  <c r="E44" i="9" s="1"/>
  <c r="N16" i="4"/>
  <c r="N54" i="4" s="1"/>
  <c r="K8" i="2" l="1"/>
  <c r="K45" i="2" l="1"/>
  <c r="N45" i="2" s="1"/>
  <c r="K41" i="2"/>
  <c r="K30" i="2"/>
  <c r="K34" i="2"/>
  <c r="K22" i="2"/>
  <c r="K21" i="2"/>
  <c r="K46" i="2"/>
  <c r="N46" i="2" s="1"/>
  <c r="K31" i="2"/>
  <c r="K35" i="2"/>
  <c r="K23" i="2"/>
  <c r="K43" i="2"/>
  <c r="N43" i="2" s="1"/>
  <c r="K47" i="2"/>
  <c r="N47" i="2" s="1"/>
  <c r="K32" i="2"/>
  <c r="K36" i="2"/>
  <c r="K24" i="2"/>
  <c r="K44" i="2"/>
  <c r="N44" i="2" s="1"/>
  <c r="K48" i="2"/>
  <c r="N48" i="2" s="1"/>
  <c r="K33" i="2"/>
  <c r="K25" i="2"/>
  <c r="K42" i="2"/>
  <c r="N42" i="2" s="1"/>
  <c r="N31" i="2" l="1"/>
  <c r="N36" i="2"/>
  <c r="N33" i="2"/>
  <c r="N23" i="2"/>
  <c r="N32" i="2"/>
  <c r="N35" i="2"/>
  <c r="N34" i="2"/>
  <c r="N25" i="2"/>
  <c r="N24" i="2"/>
  <c r="K37" i="2"/>
  <c r="K26" i="2"/>
  <c r="N41" i="2"/>
  <c r="N49" i="2" s="1"/>
  <c r="K49" i="2"/>
  <c r="K16" i="2"/>
  <c r="I16" i="2"/>
  <c r="I52" i="2" s="1"/>
  <c r="L26" i="2" l="1"/>
  <c r="L16" i="2"/>
  <c r="L37" i="2"/>
  <c r="N22" i="2"/>
  <c r="K53" i="2"/>
  <c r="N21" i="2"/>
  <c r="N30" i="2"/>
  <c r="N37" i="2" s="1"/>
  <c r="N9" i="2"/>
  <c r="N16" i="2" s="1"/>
  <c r="L53" i="2" l="1"/>
  <c r="N26" i="2"/>
  <c r="N5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Karmel Marcotte Lefrancois</author>
  </authors>
  <commentList>
    <comment ref="L6" authorId="0" shapeId="0" xr:uid="{64C553CA-A534-45FE-9397-85CAF4543DE6}">
      <text>
        <r>
          <rPr>
            <b/>
            <sz val="9"/>
            <color indexed="81"/>
            <rFont val="Tahoma"/>
            <family val="2"/>
          </rPr>
          <t>Amount of your credit card statement</t>
        </r>
        <r>
          <rPr>
            <sz val="9"/>
            <color indexed="81"/>
            <rFont val="Tahoma"/>
            <family val="2"/>
          </rPr>
          <t xml:space="preserve"> 
</t>
        </r>
      </text>
    </comment>
    <comment ref="H7" authorId="0" shapeId="0" xr:uid="{F4E5D429-BD47-4379-A38C-44FEF7779E5D}">
      <text>
        <r>
          <rPr>
            <b/>
            <sz val="9"/>
            <color indexed="81"/>
            <rFont val="Tahoma"/>
            <family val="2"/>
          </rPr>
          <t>Put only miles</t>
        </r>
      </text>
    </comment>
    <comment ref="J18" authorId="0" shapeId="0" xr:uid="{67494D34-CD76-4EDE-9B77-5CE67C66DC14}">
      <text>
        <r>
          <rPr>
            <b/>
            <sz val="9"/>
            <color indexed="81"/>
            <rFont val="Tahoma"/>
            <family val="2"/>
          </rPr>
          <t>Amount of your usa bill and put only number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Genevieve Marois</author>
  </authors>
  <commentList>
    <comment ref="G8" authorId="0" shapeId="0" xr:uid="{B975BD7D-525A-436A-A3F6-DE4ECB38E1CC}">
      <text>
        <r>
          <rPr>
            <sz val="9"/>
            <color indexed="81"/>
            <rFont val="Tahoma"/>
            <family val="2"/>
          </rPr>
          <t>This amount for each kilometer driven over 40 kilometers
(identify the total number of km)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Genevieve Marois</author>
  </authors>
  <commentList>
    <comment ref="G8" authorId="0" shapeId="0" xr:uid="{44B1AA46-17C5-48EF-BF0C-74BB8DAC5722}">
      <text>
        <r>
          <rPr>
            <sz val="9"/>
            <color indexed="81"/>
            <rFont val="Tahoma"/>
            <family val="2"/>
          </rPr>
          <t>This amount for each kilometer driven over 40 kilometers
(identify the total number of km)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Genevieve Marois</author>
  </authors>
  <commentList>
    <comment ref="G8" authorId="0" shapeId="0" xr:uid="{4A64DC0A-2138-4CE0-9A60-703E194C5CE2}">
      <text>
        <r>
          <rPr>
            <sz val="9"/>
            <color indexed="81"/>
            <rFont val="Tahoma"/>
            <family val="2"/>
          </rPr>
          <t>This amount for each kilometer driven over 40 kilometers
(identify the total number of km)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Genevieve Marois</author>
  </authors>
  <commentList>
    <comment ref="G8" authorId="0" shapeId="0" xr:uid="{39E82C42-5A30-4035-869B-4DA42F0D2B50}">
      <text>
        <r>
          <rPr>
            <sz val="9"/>
            <color indexed="81"/>
            <rFont val="Tahoma"/>
            <family val="2"/>
          </rPr>
          <t>This amount for each kilometer driven over 40 kilometers
(identify the total number of km)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Gisèle Grenier</author>
    <author>Genevieve Marois</author>
  </authors>
  <commentList>
    <comment ref="G2" authorId="0" shapeId="0" xr:uid="{AAB548A4-0551-48EA-BED0-B61AE119CCED}">
      <text>
        <r>
          <rPr>
            <b/>
            <sz val="9"/>
            <color indexed="81"/>
            <rFont val="Tahoma"/>
            <family val="2"/>
          </rPr>
          <t>Indicate the period</t>
        </r>
      </text>
    </comment>
    <comment ref="G4" authorId="1" shapeId="0" xr:uid="{9EDA1513-CDA5-4B0D-809D-54D8C7C2A8F6}">
      <text>
        <r>
          <rPr>
            <b/>
            <sz val="9"/>
            <color indexed="81"/>
            <rFont val="Tahoma"/>
            <family val="2"/>
          </rPr>
          <t>Writing number project</t>
        </r>
      </text>
    </comment>
    <comment ref="F11" authorId="1" shapeId="0" xr:uid="{AB78CDEF-4B3F-4767-AC05-CA367B9C16D5}">
      <text>
        <r>
          <rPr>
            <b/>
            <sz val="9"/>
            <color indexed="81"/>
            <rFont val="Tahoma"/>
            <family val="2"/>
          </rPr>
          <t>Put only X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Gisèle Grenier</author>
    <author>Karmel Marcotte Lefrancois</author>
  </authors>
  <commentList>
    <comment ref="H2" authorId="0" shapeId="0" xr:uid="{613EA961-9214-4869-89E8-1C212EAFC918}">
      <text>
        <r>
          <rPr>
            <b/>
            <sz val="9"/>
            <color indexed="81"/>
            <rFont val="Tahoma"/>
            <family val="2"/>
          </rPr>
          <t>Enter your name</t>
        </r>
      </text>
    </comment>
    <comment ref="P2" authorId="0" shapeId="0" xr:uid="{0805C006-1839-4E3A-90F6-E1A211C8F0A7}">
      <text>
        <r>
          <rPr>
            <b/>
            <sz val="9"/>
            <color indexed="81"/>
            <rFont val="Tahoma"/>
            <family val="2"/>
          </rPr>
          <t>Only select from this list the period and date will show out</t>
        </r>
      </text>
    </comment>
    <comment ref="I13" authorId="1" shapeId="0" xr:uid="{56C536A7-0BC1-498B-B327-665C64958CEA}">
      <text>
        <r>
          <rPr>
            <b/>
            <sz val="12"/>
            <color indexed="81"/>
            <rFont val="Arial"/>
            <family val="2"/>
          </rPr>
          <t>When you want to apply for leave or you are traveling make a choice in the list
It will be important to delete your choice in the next period.</t>
        </r>
      </text>
    </comment>
  </commentList>
</comments>
</file>

<file path=xl/sharedStrings.xml><?xml version="1.0" encoding="utf-8"?>
<sst xmlns="http://schemas.openxmlformats.org/spreadsheetml/2006/main" count="617" uniqueCount="258">
  <si>
    <t>EMPLOYEE NAME</t>
  </si>
  <si>
    <t>TOTAL</t>
  </si>
  <si>
    <t>KM</t>
  </si>
  <si>
    <t>DATE</t>
  </si>
  <si>
    <t>NB /KM</t>
  </si>
  <si>
    <t>Week ending:</t>
  </si>
  <si>
    <t>Per</t>
  </si>
  <si>
    <t>Accounting</t>
  </si>
  <si>
    <t>CTI</t>
  </si>
  <si>
    <t>Amount</t>
  </si>
  <si>
    <t>prior taxes</t>
  </si>
  <si>
    <t># Account</t>
  </si>
  <si>
    <t>Note 1</t>
  </si>
  <si>
    <t>= Taux de récupération de la composante provinciale de la TVH en ontario</t>
  </si>
  <si>
    <t>Une grande entreprise sera tenue de restituer ou "récupérer" les CTI attribuables à la composante provinciale de la TVH qui est payé à l'égard d'un bien ou d'un service. Les personnes assujetties aux restrictions des CTI devront indiquer sépartément dans leur déclarations</t>
  </si>
  <si>
    <t>de taxes, les CTI à 100% ainsi que la portion restituée des CTI. Les restrictions seront éliminées progressivement en réduisant les taux. Ces taux sont les suivants :</t>
  </si>
  <si>
    <t>100% du 1er juillet 2010 au 10 juin 2015</t>
  </si>
  <si>
    <t>75% du 1er juillet 2015 au 30 juin 2016</t>
  </si>
  <si>
    <t>50% du 1er juillet 2016 au 30 juin 2017</t>
  </si>
  <si>
    <t>25% du 1er juillet 2017 au 30 juin 2018</t>
  </si>
  <si>
    <t>0% à partir du 1er juillet 2018</t>
  </si>
  <si>
    <t>MEAL</t>
  </si>
  <si>
    <t>CUSTMER NAME, PLACE AND GUEST</t>
  </si>
  <si>
    <t>Per diem :13/113 x 50%
Repas: t.r.p. x 50%</t>
  </si>
  <si>
    <t>OTHERS</t>
  </si>
  <si>
    <t>DESCRIPTION</t>
  </si>
  <si>
    <t>CTI (note 1)</t>
  </si>
  <si>
    <t>t.r.p</t>
  </si>
  <si>
    <t>n.a</t>
  </si>
  <si>
    <t>taux de taxe</t>
  </si>
  <si>
    <t>Pér</t>
  </si>
  <si>
    <t>WEEK ENDING</t>
  </si>
  <si>
    <t>NB / KM</t>
  </si>
  <si>
    <t>ACCOUNTING</t>
  </si>
  <si>
    <t>RTI</t>
  </si>
  <si>
    <t>AMOUNT</t>
  </si>
  <si>
    <t>PRIOR TAXES</t>
  </si>
  <si>
    <t>#Account</t>
  </si>
  <si>
    <t>CUSTOMER NAME, PLACE AND GUEST</t>
  </si>
  <si>
    <t>5/105</t>
  </si>
  <si>
    <t>Per diem: 5/105x50%
Repas: t.r.p. x 50%</t>
  </si>
  <si>
    <t>Per diem: (9,975/109,975)x50%x¹Taux
Repas: (t.r.p. x 50%) x ¹Taux</t>
  </si>
  <si>
    <t>t.r.p.</t>
  </si>
  <si>
    <t>t.r.p. x ¹Taux</t>
  </si>
  <si>
    <r>
      <t xml:space="preserve">(9,975/109,975) x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>taux</t>
    </r>
  </si>
  <si>
    <r>
      <rPr>
        <b/>
        <vertAlign val="superscript"/>
        <sz val="10"/>
        <color theme="0"/>
        <rFont val="Calibri"/>
        <family val="2"/>
        <scheme val="minor"/>
      </rPr>
      <t>1</t>
    </r>
    <r>
      <rPr>
        <b/>
        <sz val="10"/>
        <color theme="0"/>
        <rFont val="Calibri"/>
        <family val="2"/>
        <scheme val="minor"/>
      </rPr>
      <t xml:space="preserve"> Taux de récupération des RTI</t>
    </r>
  </si>
  <si>
    <t>15/115</t>
  </si>
  <si>
    <t>Per diem: 15/115 x 50%
Repas:  t.r.p x 50%</t>
  </si>
  <si>
    <t>2018 : 25%
2019 : 50%
2020 : 75%
2021 : 100%</t>
  </si>
  <si>
    <t>5/115</t>
  </si>
  <si>
    <t>9,975/109,975</t>
  </si>
  <si>
    <t>5/114,975</t>
  </si>
  <si>
    <t>Per diem Meal</t>
  </si>
  <si>
    <t>Meal ands entertainment</t>
  </si>
  <si>
    <t>9,975/114,975</t>
  </si>
  <si>
    <t>REF</t>
  </si>
  <si>
    <t>Travel</t>
  </si>
  <si>
    <t>Day</t>
  </si>
  <si>
    <t>Holiday</t>
  </si>
  <si>
    <t>Quebec</t>
  </si>
  <si>
    <t>BWD</t>
  </si>
  <si>
    <t>x</t>
  </si>
  <si>
    <t>FUEL/GASOLIN, FUND, LONG DISTANCE, PHONE CELL, CAR RENTAL</t>
  </si>
  <si>
    <t>Internationnal Plane number</t>
  </si>
  <si>
    <t>HOTEL, PARKING, TAXI OTHERS EXPENSES</t>
  </si>
  <si>
    <t>EMPLOYEE SIGNATURE</t>
  </si>
  <si>
    <t>AUTHORIZED SIGNATURE</t>
  </si>
  <si>
    <t>AMOUNT TO</t>
  </si>
  <si>
    <t>PAY</t>
  </si>
  <si>
    <t>Grand total</t>
  </si>
  <si>
    <t>National plane number</t>
  </si>
  <si>
    <t>Expenses Quebec</t>
  </si>
  <si>
    <t>Project</t>
  </si>
  <si>
    <t>FOR MEAL DIEM TAKE 1st line 5/105 * 50%</t>
  </si>
  <si>
    <t>FOR MEAL DIEM TAKE 1st line 5/115 * 50%</t>
  </si>
  <si>
    <t>FOR MEALS DIEM TAKE 1st line 13/113 *50%</t>
  </si>
  <si>
    <t>DAY</t>
  </si>
  <si>
    <t>BREAKFAST</t>
  </si>
  <si>
    <t>LUNCH</t>
  </si>
  <si>
    <t>DINNER</t>
  </si>
  <si>
    <t>#PROJECT</t>
  </si>
  <si>
    <t>SUNDAY</t>
  </si>
  <si>
    <t>MONDAY</t>
  </si>
  <si>
    <t>TUESDAY</t>
  </si>
  <si>
    <t>WEDNESDAY</t>
  </si>
  <si>
    <t>THURSDAY</t>
  </si>
  <si>
    <t>FRIDAY</t>
  </si>
  <si>
    <t>SATURDAY</t>
  </si>
  <si>
    <t>Total per meal</t>
  </si>
  <si>
    <t xml:space="preserve">TOTAL $ </t>
  </si>
  <si>
    <t>TOTAL:</t>
  </si>
  <si>
    <t>Supervisor</t>
  </si>
  <si>
    <t>Employee</t>
  </si>
  <si>
    <t>Breakfast</t>
  </si>
  <si>
    <t>Lunch</t>
  </si>
  <si>
    <t>Expenses
Nova Scotia</t>
  </si>
  <si>
    <t>Expenses
Ontario</t>
  </si>
  <si>
    <t>Hours-total</t>
  </si>
  <si>
    <t>WORKING HOURS</t>
  </si>
  <si>
    <t>Project + City + Work description and teammate</t>
  </si>
  <si>
    <t>Sunday</t>
  </si>
  <si>
    <t>Address</t>
  </si>
  <si>
    <t>City/States</t>
  </si>
  <si>
    <t>Monday</t>
  </si>
  <si>
    <t>Tuesday</t>
  </si>
  <si>
    <t>Wednesday</t>
  </si>
  <si>
    <t>Thursday</t>
  </si>
  <si>
    <t>Friday</t>
  </si>
  <si>
    <t>Saturday</t>
  </si>
  <si>
    <t>COMMENT</t>
  </si>
  <si>
    <t>approuved by</t>
  </si>
  <si>
    <t>Date</t>
  </si>
  <si>
    <t>* Select from the list if you have a trip or transport equipment.</t>
  </si>
  <si>
    <t>* You must provide us with your expense invoices to get your refund</t>
  </si>
  <si>
    <t>13/113</t>
  </si>
  <si>
    <t>Total Hours</t>
  </si>
  <si>
    <t>Employee signature</t>
  </si>
  <si>
    <t>Total</t>
  </si>
  <si>
    <t>* Do not register hours when you are on vacation. (Column E) But only the description.</t>
  </si>
  <si>
    <t>* Do not set a time when you are not working on a holiday (Column E)</t>
  </si>
  <si>
    <t>Vacation pay</t>
  </si>
  <si>
    <t>Vacation without pay</t>
  </si>
  <si>
    <t>Vacance</t>
  </si>
  <si>
    <t>Vacance sans solde</t>
  </si>
  <si>
    <t>congé maladie</t>
  </si>
  <si>
    <t>Traduction</t>
  </si>
  <si>
    <t>Sick day</t>
  </si>
  <si>
    <t>Work Holiday</t>
  </si>
  <si>
    <t>Verification currency conversion Usa - Can</t>
  </si>
  <si>
    <t>Miles</t>
  </si>
  <si>
    <t>NB /Miles</t>
  </si>
  <si>
    <t xml:space="preserve">Usa
$ Only </t>
  </si>
  <si>
    <t xml:space="preserve">Canadian
$ only </t>
  </si>
  <si>
    <t>Tx</t>
  </si>
  <si>
    <t>PROJECT</t>
  </si>
  <si>
    <t>FOR MEAL DIEM TAKE 1ST LINE</t>
  </si>
  <si>
    <t>MEALS AND ENTERTAINMENT</t>
  </si>
  <si>
    <t>FUEL/GASOLINE, FUND, LONG DISTANCE, PHONE CELL, CAR RENTAL</t>
  </si>
  <si>
    <t>Timmins</t>
  </si>
  <si>
    <t>HOTEL, INTERNATIONNAL PLANE, PARKING, TAXI OTHERS EXPENSES</t>
  </si>
  <si>
    <t>Total Usa</t>
  </si>
  <si>
    <t>Amount to pay</t>
  </si>
  <si>
    <t>Tx Average</t>
  </si>
  <si>
    <t>* You must provide credit card account statement</t>
  </si>
  <si>
    <t>* To create a copy of a sheet : CTRL + Left click mouse hold and drag</t>
  </si>
  <si>
    <t>Choice</t>
  </si>
  <si>
    <t xml:space="preserve">Nova Scotia - Newfoundland </t>
  </si>
  <si>
    <t>Version 2,0</t>
  </si>
  <si>
    <t>Mobilization / demobilization</t>
  </si>
  <si>
    <t>Trainning</t>
  </si>
  <si>
    <t>Indicate your itinerary</t>
  </si>
  <si>
    <t>EMPLOYE NUMBER</t>
  </si>
  <si>
    <t>CHOOSE REGION</t>
  </si>
  <si>
    <t>1011 - Sherbrooke</t>
  </si>
  <si>
    <t>1012 - Varenne</t>
  </si>
  <si>
    <t>1021 - Halifax</t>
  </si>
  <si>
    <t>1030 - Nouveau Brunswick</t>
  </si>
  <si>
    <t>1040 - Terre-Neuve</t>
  </si>
  <si>
    <t>1050 - Ontario</t>
  </si>
  <si>
    <t>1060 - Alberta</t>
  </si>
  <si>
    <t>1070 - Colombie-Britanique</t>
  </si>
  <si>
    <t>3002 - Suriname</t>
  </si>
  <si>
    <t>4001 -Bermudes</t>
  </si>
  <si>
    <t>5001 - Burkina</t>
  </si>
  <si>
    <t>5002 - Senegal</t>
  </si>
  <si>
    <t>5003 - Togo</t>
  </si>
  <si>
    <t>5004 - Mali</t>
  </si>
  <si>
    <t>5005 -Cote d'Ivoire</t>
  </si>
  <si>
    <t>5006 -Namibia</t>
  </si>
  <si>
    <t>Region</t>
  </si>
  <si>
    <t>YOUR MANAGER</t>
  </si>
  <si>
    <t>Québec - Colombie-Britanique</t>
  </si>
  <si>
    <t>Projet</t>
  </si>
  <si>
    <t># Compte</t>
  </si>
  <si>
    <t>Per diem: 5/105 x 50%
Repas:  t.r.p x 50%</t>
  </si>
  <si>
    <t>* Vous devez nous fournir vos facture de dépenses pour obtenir votre remboursement</t>
  </si>
  <si>
    <t>PER</t>
  </si>
  <si>
    <t>EXPENSE
CB</t>
  </si>
  <si>
    <t>10001 GC</t>
  </si>
  <si>
    <t>10002 RC</t>
  </si>
  <si>
    <t>10003 DD</t>
  </si>
  <si>
    <t>10004 BLAST</t>
  </si>
  <si>
    <t>10005 AIR CORE(AC)</t>
  </si>
  <si>
    <t>10006 RAB</t>
  </si>
  <si>
    <t>10007 SONIC</t>
  </si>
  <si>
    <t>10008 AUTRES</t>
  </si>
  <si>
    <t xml:space="preserve">10100 FORAGE SPÉCIALISÉ </t>
  </si>
  <si>
    <t>10101 PILLING</t>
  </si>
  <si>
    <t>10200 FORAGES D'EAU ET PUITS</t>
  </si>
  <si>
    <t>10201 PIEZOMÈTRE</t>
  </si>
  <si>
    <t>10202 ASCENSEUR</t>
  </si>
  <si>
    <t xml:space="preserve">10203 DIRECTIONNELS </t>
  </si>
  <si>
    <t>10204 HYDROFRACTURATIONS</t>
  </si>
  <si>
    <t>10205 PUITS MUNICIPAUX</t>
  </si>
  <si>
    <t>10206 PUITS D'EAU</t>
  </si>
  <si>
    <t xml:space="preserve">10400 GÉOTHERMIE </t>
  </si>
  <si>
    <t>10401 GÉOTHERMIE RÉSIDENTIELLE</t>
  </si>
  <si>
    <t>10402 GÉOTHERMIE INSTITUTIONNEL</t>
  </si>
  <si>
    <t xml:space="preserve">10403 GÉOTHERMIE COMMERCIAL </t>
  </si>
  <si>
    <t>10999 ADMINISTRATION(AUTRES)</t>
  </si>
  <si>
    <t>2001 - Caroline du Sud</t>
  </si>
  <si>
    <t>2003-Caroline du Nord</t>
  </si>
  <si>
    <t>5007-Guinée</t>
  </si>
  <si>
    <t>Others</t>
  </si>
  <si>
    <t>Projet:</t>
  </si>
  <si>
    <t>EMPLOYE #</t>
  </si>
  <si>
    <t>PAYROLL</t>
  </si>
  <si>
    <t>Payroll</t>
  </si>
  <si>
    <t>Nova-Scotia</t>
  </si>
  <si>
    <t>Ontario</t>
  </si>
  <si>
    <t>IDENTIFY THE STARTING POINT AND THE END POINT</t>
  </si>
  <si>
    <t>The maps option of the Google site is used as a reference to establish
 the most common path between the two points corresponds 
to the first route suggested by Google Maps</t>
  </si>
  <si>
    <t>Tx  simple</t>
  </si>
  <si>
    <t>Tx demi</t>
  </si>
  <si>
    <t>supervisor hours</t>
  </si>
  <si>
    <t>Single
rate</t>
  </si>
  <si>
    <t>Half 
rate</t>
  </si>
  <si>
    <t>1015 -Val d'or</t>
  </si>
  <si>
    <t>2004-Wyoming</t>
  </si>
  <si>
    <t>3001 - Guyanne</t>
  </si>
  <si>
    <t>4201 - Iles Caimans</t>
  </si>
  <si>
    <t>Meal</t>
  </si>
  <si>
    <t>50-80</t>
  </si>
  <si>
    <t>81-160</t>
  </si>
  <si>
    <t>161-320</t>
  </si>
  <si>
    <t>321-420</t>
  </si>
  <si>
    <t>421- plus</t>
  </si>
  <si>
    <t>$</t>
  </si>
  <si>
    <t>To</t>
  </si>
  <si>
    <t>From</t>
  </si>
  <si>
    <t>New Year's Day</t>
  </si>
  <si>
    <t>Heritage Day</t>
  </si>
  <si>
    <t>Day after Christmas</t>
  </si>
  <si>
    <t>Special leave</t>
  </si>
  <si>
    <t>Travel day</t>
  </si>
  <si>
    <t>Nom complet</t>
  </si>
  <si>
    <t>QC0000</t>
  </si>
  <si>
    <t>Nom</t>
  </si>
  <si>
    <t>REGION</t>
  </si>
  <si>
    <t>ONT</t>
  </si>
  <si>
    <t>CB</t>
  </si>
  <si>
    <t>USA</t>
  </si>
  <si>
    <t>X</t>
  </si>
  <si>
    <t>Next day of new day</t>
  </si>
  <si>
    <t>On Good Friday</t>
  </si>
  <si>
    <t>Patriot's Day</t>
  </si>
  <si>
    <t>National holiday of Quebec</t>
  </si>
  <si>
    <t>Canada day</t>
  </si>
  <si>
    <t>Independance Day</t>
  </si>
  <si>
    <t>Fête Colombie-Britanique</t>
  </si>
  <si>
    <t>Natal Day</t>
  </si>
  <si>
    <t>Labor Day</t>
  </si>
  <si>
    <t>Thanksgiving</t>
  </si>
  <si>
    <t>Day remembrace</t>
  </si>
  <si>
    <t>Thanksgiving Day </t>
  </si>
  <si>
    <t xml:space="preserve">Next day Thanksgiving </t>
  </si>
  <si>
    <t>Christmas Day</t>
  </si>
  <si>
    <t>Total de jours payé par 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</si>
</sst>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7" formatCode="#,##0.00\ &quot;$&quot;_);\(#,##0.00\ &quot;$&quot;\)"/>
    <numFmt numFmtId="44" formatCode="_ * #,##0.00_)\ &quot;$&quot;_ ;_ * \(#,##0.00\)\ &quot;$&quot;_ ;_ * &quot;-&quot;??_)\ &quot;$&quot;_ ;_ @_ "/>
    <numFmt numFmtId="164" formatCode="_ * #,##0.00_)\ _$_ ;_ * \(#,##0.00\)\ _$_ ;_ * &quot;-&quot;??_)\ _$_ ;_ @_ "/>
    <numFmt numFmtId="165" formatCode="[$-C0C]d\ mmmm\,\ yyyy;@"/>
    <numFmt numFmtId="166" formatCode="#&quot; &quot;??/???"/>
    <numFmt numFmtId="167" formatCode="[$-F800]dddd\,\ mmmm\ dd\,\ yyyy"/>
    <numFmt numFmtId="168" formatCode="[$-1009]mmmm\ d\,\ yyyy;@"/>
    <numFmt numFmtId="169" formatCode="[$-C0C]d\ mmm\ yyyy;@"/>
    <numFmt numFmtId="170" formatCode="#,##0.00\ &quot;$&quot;"/>
    <numFmt numFmtId="171" formatCode="[$-1009]d/mmm/yy;@"/>
    <numFmt numFmtId="172" formatCode="[$-409]d/mmm/yy;@"/>
    <numFmt numFmtId="173" formatCode="_-[$$-1009]* #,##0.00_-;\-[$$-1009]* #,##0.00_-;_-[$$-1009]* &quot;-&quot;??_-;_-@_-"/>
    <numFmt numFmtId="174" formatCode="[$$-409]#,##0.00"/>
    <numFmt numFmtId="175" formatCode="[$$-1009]#,##0.00"/>
    <numFmt numFmtId="176" formatCode="[h]:mm"/>
    <numFmt numFmtId="177" formatCode="dd\ mmm"/>
    <numFmt numFmtId="178" formatCode="_ * #,##0.00_)&quot; $&quot;_ ;_ * \(#,##0.00&quot;) $&quot;_ ;_ * \-??_)&quot; $&quot;_ ;_ @_ "/>
    <numFmt numFmtId="179" formatCode="dddd&quot;, &quot;mmmm\ dd&quot;, &quot;yyyy"/>
    <numFmt numFmtId="180" formatCode="[$$-409]#,##0.00&quot; /miles&quot;"/>
    <numFmt numFmtId="181" formatCode="0.000000"/>
    <numFmt numFmtId="182" formatCode="[$$-409]#,##0.00_);\([$$-409]#,##0.00\)"/>
    <numFmt numFmtId="183" formatCode="d\ mmm\ yyyy;@"/>
  </numFmts>
  <fonts count="83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0"/>
      <name val="Arial"/>
      <family val="2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8"/>
      <color theme="1"/>
      <name val="Arial"/>
      <family val="2"/>
    </font>
    <font>
      <sz val="16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b/>
      <sz val="10"/>
      <color theme="0"/>
      <name val="Calibri"/>
      <family val="2"/>
      <scheme val="minor"/>
    </font>
    <font>
      <b/>
      <vertAlign val="superscript"/>
      <sz val="10"/>
      <color theme="0"/>
      <name val="Calibri"/>
      <family val="2"/>
      <scheme val="minor"/>
    </font>
    <font>
      <b/>
      <sz val="6"/>
      <color theme="0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i/>
      <sz val="18"/>
      <color theme="1"/>
      <name val="Script"/>
    </font>
    <font>
      <sz val="11"/>
      <name val="Tahoma"/>
      <family val="2"/>
    </font>
    <font>
      <sz val="16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20"/>
      <name val="Tahoma"/>
      <family val="2"/>
    </font>
    <font>
      <b/>
      <sz val="11"/>
      <name val="Tahoma"/>
      <family val="2"/>
    </font>
    <font>
      <b/>
      <sz val="14"/>
      <name val="Tahoma"/>
      <family val="2"/>
    </font>
    <font>
      <sz val="14"/>
      <name val="Tahoma"/>
      <family val="2"/>
    </font>
    <font>
      <sz val="18"/>
      <name val="Segoe Script"/>
      <family val="2"/>
    </font>
    <font>
      <sz val="11"/>
      <color rgb="FFFF0000"/>
      <name val="Arial"/>
      <family val="2"/>
    </font>
    <font>
      <b/>
      <sz val="9"/>
      <color indexed="81"/>
      <name val="Tahoma"/>
      <family val="2"/>
    </font>
    <font>
      <sz val="8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8"/>
      <name val="Tahoma"/>
      <family val="2"/>
    </font>
    <font>
      <sz val="6"/>
      <name val="Tahoma"/>
      <family val="2"/>
    </font>
    <font>
      <sz val="9"/>
      <name val="Arial"/>
      <family val="2"/>
    </font>
    <font>
      <sz val="12"/>
      <name val="Tahoma"/>
      <family val="2"/>
    </font>
    <font>
      <sz val="9"/>
      <name val="Tahoma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4"/>
      <color rgb="FFFF0000"/>
      <name val="Arial"/>
      <family val="2"/>
    </font>
    <font>
      <sz val="11"/>
      <color indexed="8"/>
      <name val="Calibri"/>
      <family val="2"/>
    </font>
    <font>
      <sz val="6"/>
      <color theme="0"/>
      <name val="Arial"/>
      <family val="2"/>
    </font>
    <font>
      <sz val="8"/>
      <color theme="0"/>
      <name val="Arial"/>
      <family val="2"/>
    </font>
    <font>
      <b/>
      <sz val="12"/>
      <color rgb="FFFF0000"/>
      <name val="Arial"/>
      <family val="2"/>
    </font>
    <font>
      <b/>
      <sz val="12"/>
      <color rgb="FF0070C0"/>
      <name val="Arial"/>
      <family val="2"/>
    </font>
    <font>
      <sz val="14"/>
      <name val="Arial"/>
      <family val="2"/>
    </font>
    <font>
      <b/>
      <sz val="14"/>
      <color rgb="FF0070C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i/>
      <sz val="18"/>
      <name val="Script"/>
      <family val="4"/>
      <charset val="255"/>
    </font>
    <font>
      <b/>
      <i/>
      <sz val="10"/>
      <name val="Arial"/>
      <family val="2"/>
    </font>
    <font>
      <sz val="9"/>
      <color indexed="81"/>
      <name val="Tahoma"/>
      <family val="2"/>
    </font>
    <font>
      <b/>
      <sz val="12"/>
      <color indexed="81"/>
      <name val="Arial"/>
      <family val="2"/>
    </font>
    <font>
      <b/>
      <sz val="9"/>
      <color theme="3" tint="0.39997558519241921"/>
      <name val="Arial"/>
      <family val="2"/>
    </font>
    <font>
      <sz val="11"/>
      <name val="Calibri"/>
      <family val="2"/>
      <scheme val="minor"/>
    </font>
    <font>
      <i/>
      <sz val="24"/>
      <color indexed="8"/>
      <name val="Rage Italic"/>
      <family val="4"/>
    </font>
    <font>
      <b/>
      <i/>
      <sz val="10"/>
      <color theme="1"/>
      <name val="Segoe Script"/>
      <family val="4"/>
    </font>
    <font>
      <b/>
      <sz val="9"/>
      <name val="Calibri"/>
      <family val="2"/>
      <scheme val="minor"/>
    </font>
    <font>
      <b/>
      <sz val="9"/>
      <color theme="3" tint="-0.249977111117893"/>
      <name val="Arial"/>
      <family val="2"/>
    </font>
    <font>
      <sz val="10"/>
      <color theme="0" tint="-0.34998626667073579"/>
      <name val="Calibri Light"/>
      <family val="2"/>
      <scheme val="major"/>
    </font>
    <font>
      <sz val="10"/>
      <color theme="0" tint="-0.34998626667073579"/>
      <name val="Tahoma"/>
      <family val="2"/>
    </font>
    <font>
      <sz val="10"/>
      <color rgb="FF0070C0"/>
      <name val="Tahoma"/>
      <family val="2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sz val="11"/>
      <color theme="0"/>
      <name val="Tahoma"/>
      <family val="2"/>
    </font>
    <font>
      <b/>
      <sz val="11"/>
      <color theme="0"/>
      <name val="Tahoma"/>
      <family val="2"/>
    </font>
    <font>
      <b/>
      <sz val="14"/>
      <color theme="0"/>
      <name val="Tahoma"/>
      <family val="2"/>
    </font>
    <font>
      <b/>
      <sz val="12"/>
      <color rgb="FF00206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gray125">
        <bgColor theme="4" tint="0.79995117038483843"/>
      </patternFill>
    </fill>
    <fill>
      <patternFill patternType="solid">
        <fgColor theme="8" tint="0.79998168889431442"/>
        <bgColor indexed="64"/>
      </patternFill>
    </fill>
    <fill>
      <patternFill patternType="gray125">
        <bgColor theme="8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BEE39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06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gray125">
        <bgColor theme="5" tint="0.79995117038483843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gray125">
        <bgColor rgb="FF002060"/>
      </patternFill>
    </fill>
    <fill>
      <patternFill patternType="solid">
        <fgColor theme="3" tint="0.79998168889431442"/>
        <bgColor indexed="64"/>
      </patternFill>
    </fill>
    <fill>
      <patternFill patternType="gray125">
        <bgColor theme="3" tint="0.79998168889431442"/>
      </patternFill>
    </fill>
    <fill>
      <patternFill patternType="solid">
        <fgColor theme="9" tint="0.79998168889431442"/>
        <bgColor indexed="64"/>
      </patternFill>
    </fill>
  </fills>
  <borders count="13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auto="1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0">
    <xf numFmtId="0" fontId="0" fillId="0" borderId="0"/>
    <xf numFmtId="169" fontId="26" fillId="0" borderId="0"/>
    <xf numFmtId="0" fontId="25" fillId="0" borderId="0"/>
    <xf numFmtId="44" fontId="25" fillId="0" borderId="0" applyFont="0" applyFill="0" applyBorder="0" applyAlignment="0" applyProtection="0"/>
    <xf numFmtId="0" fontId="26" fillId="0" borderId="0"/>
    <xf numFmtId="164" fontId="51" fillId="0" borderId="0" applyFont="0" applyFill="0" applyBorder="0" applyAlignment="0" applyProtection="0"/>
    <xf numFmtId="44" fontId="25" fillId="0" borderId="0" applyFont="0" applyFill="0" applyBorder="0" applyAlignment="0" applyProtection="0"/>
    <xf numFmtId="178" fontId="25" fillId="0" borderId="0" applyFill="0" applyBorder="0" applyAlignment="0" applyProtection="0"/>
    <xf numFmtId="44" fontId="25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25" fillId="0" borderId="0" applyFont="0" applyFill="0" applyBorder="0" applyAlignment="0" applyProtection="0"/>
    <xf numFmtId="178" fontId="25" fillId="0" borderId="0" applyFill="0" applyBorder="0" applyAlignment="0" applyProtection="0"/>
    <xf numFmtId="179" fontId="25" fillId="0" borderId="0"/>
    <xf numFmtId="169" fontId="26" fillId="0" borderId="0"/>
    <xf numFmtId="179" fontId="51" fillId="0" borderId="0"/>
    <xf numFmtId="169" fontId="26" fillId="0" borderId="0"/>
    <xf numFmtId="179" fontId="25" fillId="0" borderId="0"/>
    <xf numFmtId="9" fontId="25" fillId="0" borderId="0" applyFont="0" applyFill="0" applyBorder="0" applyAlignment="0" applyProtection="0"/>
    <xf numFmtId="9" fontId="25" fillId="0" borderId="0" applyFill="0" applyBorder="0" applyAlignment="0" applyProtection="0"/>
    <xf numFmtId="0" fontId="25" fillId="0" borderId="0"/>
  </cellStyleXfs>
  <cellXfs count="972">
    <xf numFmtId="0" fontId="0" fillId="0" borderId="0" xfId="0"/>
    <xf numFmtId="0" fontId="7" fillId="0" borderId="0" xfId="0" applyFont="1"/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0" fillId="3" borderId="0" xfId="0" applyFont="1" applyFill="1"/>
    <xf numFmtId="9" fontId="12" fillId="3" borderId="0" xfId="0" applyNumberFormat="1" applyFont="1" applyFill="1" applyAlignment="1">
      <alignment horizontal="center"/>
    </xf>
    <xf numFmtId="49" fontId="11" fillId="3" borderId="0" xfId="0" quotePrefix="1" applyNumberFormat="1" applyFont="1" applyFill="1"/>
    <xf numFmtId="0" fontId="8" fillId="2" borderId="1" xfId="0" applyFont="1" applyFill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3" fontId="23" fillId="4" borderId="0" xfId="0" applyNumberFormat="1" applyFont="1" applyFill="1" applyAlignment="1">
      <alignment horizontal="center"/>
    </xf>
    <xf numFmtId="0" fontId="23" fillId="4" borderId="0" xfId="0" applyFont="1" applyFill="1" applyAlignment="1">
      <alignment horizontal="center"/>
    </xf>
    <xf numFmtId="0" fontId="21" fillId="0" borderId="0" xfId="0" applyFont="1" applyAlignment="1">
      <alignment vertical="center" wrapText="1"/>
    </xf>
    <xf numFmtId="0" fontId="26" fillId="0" borderId="0" xfId="1" applyNumberFormat="1"/>
    <xf numFmtId="169" fontId="26" fillId="0" borderId="0" xfId="1"/>
    <xf numFmtId="0" fontId="26" fillId="0" borderId="0" xfId="1" applyNumberFormat="1" applyAlignment="1">
      <alignment horizontal="center"/>
    </xf>
    <xf numFmtId="14" fontId="26" fillId="0" borderId="0" xfId="1" applyNumberFormat="1"/>
    <xf numFmtId="0" fontId="17" fillId="0" borderId="0" xfId="1" applyNumberFormat="1" applyFont="1" applyAlignment="1">
      <alignment horizontal="center"/>
    </xf>
    <xf numFmtId="169" fontId="26" fillId="0" borderId="0" xfId="1" applyAlignment="1">
      <alignment horizontal="center"/>
    </xf>
    <xf numFmtId="0" fontId="25" fillId="0" borderId="0" xfId="2" applyAlignment="1">
      <alignment horizontal="center"/>
    </xf>
    <xf numFmtId="0" fontId="25" fillId="0" borderId="0" xfId="2"/>
    <xf numFmtId="0" fontId="8" fillId="0" borderId="4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7" fillId="5" borderId="1" xfId="0" applyFont="1" applyFill="1" applyBorder="1"/>
    <xf numFmtId="44" fontId="7" fillId="5" borderId="1" xfId="0" applyNumberFormat="1" applyFont="1" applyFill="1" applyBorder="1"/>
    <xf numFmtId="170" fontId="7" fillId="2" borderId="8" xfId="0" applyNumberFormat="1" applyFont="1" applyFill="1" applyBorder="1" applyAlignment="1">
      <alignment horizontal="center"/>
    </xf>
    <xf numFmtId="170" fontId="7" fillId="2" borderId="15" xfId="0" applyNumberFormat="1" applyFont="1" applyFill="1" applyBorder="1" applyAlignment="1">
      <alignment horizontal="center"/>
    </xf>
    <xf numFmtId="170" fontId="7" fillId="2" borderId="27" xfId="0" applyNumberFormat="1" applyFont="1" applyFill="1" applyBorder="1" applyAlignment="1">
      <alignment horizontal="center"/>
    </xf>
    <xf numFmtId="170" fontId="7" fillId="2" borderId="1" xfId="0" applyNumberFormat="1" applyFont="1" applyFill="1" applyBorder="1" applyAlignment="1">
      <alignment horizontal="center"/>
    </xf>
    <xf numFmtId="170" fontId="7" fillId="2" borderId="10" xfId="0" applyNumberFormat="1" applyFont="1" applyFill="1" applyBorder="1" applyAlignment="1">
      <alignment horizontal="center"/>
    </xf>
    <xf numFmtId="0" fontId="6" fillId="0" borderId="26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1" fillId="4" borderId="0" xfId="0" applyFont="1" applyFill="1" applyAlignment="1">
      <alignment vertical="center" wrapText="1"/>
    </xf>
    <xf numFmtId="0" fontId="21" fillId="4" borderId="0" xfId="0" applyFont="1" applyFill="1" applyAlignment="1">
      <alignment wrapText="1"/>
    </xf>
    <xf numFmtId="0" fontId="16" fillId="0" borderId="0" xfId="0" applyFont="1"/>
    <xf numFmtId="0" fontId="8" fillId="0" borderId="8" xfId="0" applyFont="1" applyBorder="1" applyAlignment="1">
      <alignment horizontal="center" wrapText="1"/>
    </xf>
    <xf numFmtId="0" fontId="8" fillId="0" borderId="18" xfId="0" applyFont="1" applyBorder="1" applyAlignment="1">
      <alignment horizontal="center" vertical="center"/>
    </xf>
    <xf numFmtId="170" fontId="8" fillId="0" borderId="18" xfId="0" applyNumberFormat="1" applyFont="1" applyBorder="1" applyAlignment="1">
      <alignment horizontal="center" vertical="center"/>
    </xf>
    <xf numFmtId="170" fontId="7" fillId="2" borderId="28" xfId="0" applyNumberFormat="1" applyFont="1" applyFill="1" applyBorder="1" applyAlignment="1">
      <alignment horizontal="center"/>
    </xf>
    <xf numFmtId="170" fontId="7" fillId="2" borderId="18" xfId="0" applyNumberFormat="1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44" fontId="7" fillId="1" borderId="1" xfId="0" applyNumberFormat="1" applyFont="1" applyFill="1" applyBorder="1" applyAlignment="1">
      <alignment horizontal="center"/>
    </xf>
    <xf numFmtId="170" fontId="7" fillId="6" borderId="1" xfId="0" applyNumberFormat="1" applyFont="1" applyFill="1" applyBorder="1" applyAlignment="1">
      <alignment horizontal="center" vertical="center"/>
    </xf>
    <xf numFmtId="44" fontId="7" fillId="7" borderId="1" xfId="0" applyNumberFormat="1" applyFont="1" applyFill="1" applyBorder="1"/>
    <xf numFmtId="0" fontId="8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11" borderId="1" xfId="0" applyFont="1" applyFill="1" applyBorder="1" applyAlignment="1">
      <alignment horizontal="center" vertical="center" wrapText="1"/>
    </xf>
    <xf numFmtId="170" fontId="7" fillId="2" borderId="4" xfId="0" applyNumberFormat="1" applyFont="1" applyFill="1" applyBorder="1" applyAlignment="1">
      <alignment horizontal="center"/>
    </xf>
    <xf numFmtId="170" fontId="7" fillId="2" borderId="27" xfId="0" quotePrefix="1" applyNumberFormat="1" applyFont="1" applyFill="1" applyBorder="1" applyAlignment="1">
      <alignment horizontal="center"/>
    </xf>
    <xf numFmtId="170" fontId="7" fillId="2" borderId="15" xfId="0" quotePrefix="1" applyNumberFormat="1" applyFont="1" applyFill="1" applyBorder="1" applyAlignment="1">
      <alignment horizontal="center"/>
    </xf>
    <xf numFmtId="170" fontId="7" fillId="2" borderId="26" xfId="0" applyNumberFormat="1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 vertical="center"/>
    </xf>
    <xf numFmtId="0" fontId="8" fillId="11" borderId="8" xfId="0" applyFont="1" applyFill="1" applyBorder="1" applyAlignment="1">
      <alignment horizontal="center" vertical="center" wrapText="1"/>
    </xf>
    <xf numFmtId="2" fontId="8" fillId="0" borderId="18" xfId="0" applyNumberFormat="1" applyFont="1" applyBorder="1" applyAlignment="1">
      <alignment horizontal="center"/>
    </xf>
    <xf numFmtId="170" fontId="7" fillId="2" borderId="27" xfId="0" applyNumberFormat="1" applyFont="1" applyFill="1" applyBorder="1" applyAlignment="1">
      <alignment horizontal="center" vertical="center"/>
    </xf>
    <xf numFmtId="170" fontId="7" fillId="2" borderId="15" xfId="0" applyNumberFormat="1" applyFont="1" applyFill="1" applyBorder="1" applyAlignment="1">
      <alignment horizontal="center" vertical="center"/>
    </xf>
    <xf numFmtId="170" fontId="7" fillId="2" borderId="1" xfId="0" applyNumberFormat="1" applyFont="1" applyFill="1" applyBorder="1" applyAlignment="1">
      <alignment horizontal="center" vertical="center"/>
    </xf>
    <xf numFmtId="170" fontId="7" fillId="10" borderId="27" xfId="0" applyNumberFormat="1" applyFont="1" applyFill="1" applyBorder="1" applyAlignment="1">
      <alignment horizontal="center"/>
    </xf>
    <xf numFmtId="170" fontId="7" fillId="10" borderId="26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167" fontId="28" fillId="0" borderId="0" xfId="2" applyNumberFormat="1" applyFont="1"/>
    <xf numFmtId="167" fontId="33" fillId="0" borderId="0" xfId="2" applyNumberFormat="1" applyFont="1"/>
    <xf numFmtId="0" fontId="33" fillId="12" borderId="42" xfId="2" applyFont="1" applyFill="1" applyBorder="1" applyAlignment="1" applyProtection="1">
      <alignment horizontal="center" vertical="center"/>
      <protection locked="0"/>
    </xf>
    <xf numFmtId="0" fontId="33" fillId="12" borderId="43" xfId="2" applyFont="1" applyFill="1" applyBorder="1" applyAlignment="1" applyProtection="1">
      <alignment horizontal="center" vertical="center"/>
      <protection locked="0"/>
    </xf>
    <xf numFmtId="0" fontId="33" fillId="12" borderId="44" xfId="2" applyFont="1" applyFill="1" applyBorder="1" applyAlignment="1" applyProtection="1">
      <alignment horizontal="center" vertical="center"/>
      <protection locked="0"/>
    </xf>
    <xf numFmtId="0" fontId="33" fillId="12" borderId="46" xfId="2" applyFont="1" applyFill="1" applyBorder="1" applyAlignment="1" applyProtection="1">
      <alignment horizontal="center" vertical="center"/>
      <protection locked="0"/>
    </xf>
    <xf numFmtId="0" fontId="33" fillId="12" borderId="36" xfId="2" applyFont="1" applyFill="1" applyBorder="1" applyAlignment="1" applyProtection="1">
      <alignment horizontal="center" vertical="center"/>
      <protection locked="0"/>
    </xf>
    <xf numFmtId="0" fontId="33" fillId="12" borderId="47" xfId="2" applyFont="1" applyFill="1" applyBorder="1" applyAlignment="1" applyProtection="1">
      <alignment horizontal="center" vertical="center"/>
      <protection locked="0"/>
    </xf>
    <xf numFmtId="0" fontId="33" fillId="12" borderId="49" xfId="2" applyFont="1" applyFill="1" applyBorder="1" applyAlignment="1" applyProtection="1">
      <alignment horizontal="center" vertical="center"/>
      <protection locked="0"/>
    </xf>
    <xf numFmtId="0" fontId="33" fillId="12" borderId="39" xfId="2" applyFont="1" applyFill="1" applyBorder="1" applyAlignment="1" applyProtection="1">
      <alignment horizontal="center" vertical="center"/>
      <protection locked="0"/>
    </xf>
    <xf numFmtId="0" fontId="33" fillId="12" borderId="50" xfId="2" applyFont="1" applyFill="1" applyBorder="1" applyAlignment="1" applyProtection="1">
      <alignment horizontal="center" vertical="center"/>
      <protection locked="0"/>
    </xf>
    <xf numFmtId="167" fontId="30" fillId="0" borderId="0" xfId="2" applyNumberFormat="1" applyFont="1" applyAlignment="1">
      <alignment horizontal="center" vertical="center"/>
    </xf>
    <xf numFmtId="167" fontId="33" fillId="0" borderId="36" xfId="2" applyNumberFormat="1" applyFont="1" applyBorder="1" applyAlignment="1">
      <alignment horizontal="center" textRotation="60"/>
    </xf>
    <xf numFmtId="167" fontId="33" fillId="0" borderId="37" xfId="2" applyNumberFormat="1" applyFont="1" applyBorder="1" applyAlignment="1">
      <alignment horizontal="center" textRotation="60"/>
    </xf>
    <xf numFmtId="167" fontId="33" fillId="0" borderId="38" xfId="2" applyNumberFormat="1" applyFont="1" applyBorder="1" applyAlignment="1">
      <alignment horizontal="center" textRotation="60"/>
    </xf>
    <xf numFmtId="167" fontId="33" fillId="0" borderId="39" xfId="2" applyNumberFormat="1" applyFont="1" applyBorder="1" applyAlignment="1">
      <alignment horizontal="center" textRotation="60"/>
    </xf>
    <xf numFmtId="167" fontId="33" fillId="0" borderId="40" xfId="2" applyNumberFormat="1" applyFont="1" applyBorder="1" applyAlignment="1">
      <alignment horizontal="center" textRotation="60"/>
    </xf>
    <xf numFmtId="167" fontId="28" fillId="0" borderId="36" xfId="2" applyNumberFormat="1" applyFont="1" applyBorder="1" applyAlignment="1">
      <alignment horizontal="center"/>
    </xf>
    <xf numFmtId="168" fontId="28" fillId="0" borderId="41" xfId="2" applyNumberFormat="1" applyFont="1" applyBorder="1" applyAlignment="1">
      <alignment horizontal="center"/>
    </xf>
    <xf numFmtId="167" fontId="28" fillId="0" borderId="39" xfId="2" applyNumberFormat="1" applyFont="1" applyBorder="1" applyAlignment="1">
      <alignment horizontal="center"/>
    </xf>
    <xf numFmtId="168" fontId="28" fillId="0" borderId="48" xfId="2" applyNumberFormat="1" applyFont="1" applyBorder="1" applyAlignment="1">
      <alignment horizontal="center"/>
    </xf>
    <xf numFmtId="171" fontId="7" fillId="0" borderId="12" xfId="0" applyNumberFormat="1" applyFont="1" applyBorder="1" applyProtection="1">
      <protection locked="0"/>
    </xf>
    <xf numFmtId="0" fontId="7" fillId="0" borderId="14" xfId="0" applyFont="1" applyBorder="1" applyAlignment="1" applyProtection="1">
      <alignment horizontal="center"/>
      <protection locked="0"/>
    </xf>
    <xf numFmtId="171" fontId="7" fillId="0" borderId="28" xfId="0" applyNumberFormat="1" applyFont="1" applyBorder="1" applyProtection="1">
      <protection locked="0"/>
    </xf>
    <xf numFmtId="0" fontId="7" fillId="0" borderId="29" xfId="0" applyFont="1" applyBorder="1" applyAlignment="1" applyProtection="1">
      <alignment horizontal="center"/>
      <protection locked="0"/>
    </xf>
    <xf numFmtId="171" fontId="7" fillId="0" borderId="15" xfId="0" applyNumberFormat="1" applyFont="1" applyBorder="1" applyProtection="1">
      <protection locked="0"/>
    </xf>
    <xf numFmtId="0" fontId="7" fillId="0" borderId="17" xfId="0" applyFont="1" applyBorder="1" applyAlignment="1" applyProtection="1">
      <alignment horizontal="center"/>
      <protection locked="0"/>
    </xf>
    <xf numFmtId="171" fontId="7" fillId="0" borderId="22" xfId="0" applyNumberFormat="1" applyFont="1" applyBorder="1" applyProtection="1">
      <protection locked="0"/>
    </xf>
    <xf numFmtId="0" fontId="7" fillId="0" borderId="21" xfId="0" applyFont="1" applyBorder="1" applyAlignment="1" applyProtection="1">
      <alignment horizontal="center"/>
      <protection locked="0"/>
    </xf>
    <xf numFmtId="171" fontId="7" fillId="0" borderId="27" xfId="0" applyNumberFormat="1" applyFont="1" applyBorder="1" applyProtection="1">
      <protection locked="0"/>
    </xf>
    <xf numFmtId="171" fontId="7" fillId="0" borderId="9" xfId="0" applyNumberFormat="1" applyFont="1" applyBorder="1" applyProtection="1">
      <protection locked="0"/>
    </xf>
    <xf numFmtId="170" fontId="7" fillId="0" borderId="27" xfId="0" applyNumberFormat="1" applyFont="1" applyBorder="1" applyAlignment="1" applyProtection="1">
      <alignment horizontal="center"/>
      <protection locked="0"/>
    </xf>
    <xf numFmtId="170" fontId="7" fillId="0" borderId="15" xfId="0" applyNumberFormat="1" applyFont="1" applyBorder="1" applyAlignment="1" applyProtection="1">
      <alignment horizontal="center"/>
      <protection locked="0"/>
    </xf>
    <xf numFmtId="170" fontId="7" fillId="0" borderId="9" xfId="0" applyNumberFormat="1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/>
      <protection locked="0"/>
    </xf>
    <xf numFmtId="0" fontId="7" fillId="0" borderId="15" xfId="0" applyFont="1" applyBorder="1" applyAlignment="1" applyProtection="1">
      <alignment horizontal="center"/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7" fillId="13" borderId="18" xfId="0" applyFont="1" applyFill="1" applyBorder="1"/>
    <xf numFmtId="0" fontId="7" fillId="13" borderId="18" xfId="0" applyFont="1" applyFill="1" applyBorder="1" applyAlignment="1">
      <alignment horizontal="center"/>
    </xf>
    <xf numFmtId="0" fontId="0" fillId="13" borderId="18" xfId="0" applyFill="1" applyBorder="1"/>
    <xf numFmtId="1" fontId="24" fillId="0" borderId="1" xfId="0" applyNumberFormat="1" applyFont="1" applyBorder="1" applyAlignment="1">
      <alignment horizontal="center" vertical="center"/>
    </xf>
    <xf numFmtId="0" fontId="52" fillId="4" borderId="0" xfId="0" applyFont="1" applyFill="1" applyAlignment="1">
      <alignment horizontal="center" vertical="center"/>
    </xf>
    <xf numFmtId="0" fontId="10" fillId="4" borderId="0" xfId="0" applyFont="1" applyFill="1"/>
    <xf numFmtId="49" fontId="53" fillId="4" borderId="0" xfId="0" applyNumberFormat="1" applyFont="1" applyFill="1" applyAlignment="1">
      <alignment horizontal="center" vertical="center"/>
    </xf>
    <xf numFmtId="0" fontId="52" fillId="4" borderId="0" xfId="0" applyFont="1" applyFill="1" applyAlignment="1">
      <alignment horizontal="center" vertical="top"/>
    </xf>
    <xf numFmtId="49" fontId="10" fillId="4" borderId="0" xfId="0" applyNumberFormat="1" applyFont="1" applyFill="1"/>
    <xf numFmtId="167" fontId="25" fillId="14" borderId="0" xfId="2" applyNumberFormat="1" applyFill="1"/>
    <xf numFmtId="167" fontId="28" fillId="14" borderId="0" xfId="2" applyNumberFormat="1" applyFont="1" applyFill="1"/>
    <xf numFmtId="167" fontId="33" fillId="14" borderId="0" xfId="2" applyNumberFormat="1" applyFont="1" applyFill="1" applyAlignment="1">
      <alignment horizontal="center"/>
    </xf>
    <xf numFmtId="167" fontId="30" fillId="14" borderId="0" xfId="2" quotePrefix="1" applyNumberFormat="1" applyFont="1" applyFill="1" applyAlignment="1">
      <alignment horizontal="center" vertical="center"/>
    </xf>
    <xf numFmtId="1" fontId="30" fillId="14" borderId="0" xfId="2" applyNumberFormat="1" applyFont="1" applyFill="1" applyAlignment="1">
      <alignment horizontal="center" vertical="center"/>
    </xf>
    <xf numFmtId="167" fontId="33" fillId="14" borderId="0" xfId="2" applyNumberFormat="1" applyFont="1" applyFill="1"/>
    <xf numFmtId="167" fontId="35" fillId="14" borderId="0" xfId="2" applyNumberFormat="1" applyFont="1" applyFill="1"/>
    <xf numFmtId="167" fontId="35" fillId="14" borderId="0" xfId="2" applyNumberFormat="1" applyFont="1" applyFill="1" applyAlignment="1">
      <alignment horizontal="right"/>
    </xf>
    <xf numFmtId="167" fontId="34" fillId="14" borderId="0" xfId="2" applyNumberFormat="1" applyFont="1" applyFill="1" applyAlignment="1">
      <alignment horizontal="right" vertical="center"/>
    </xf>
    <xf numFmtId="167" fontId="34" fillId="14" borderId="0" xfId="2" applyNumberFormat="1" applyFont="1" applyFill="1" applyAlignment="1">
      <alignment vertical="center"/>
    </xf>
    <xf numFmtId="174" fontId="34" fillId="14" borderId="0" xfId="2" applyNumberFormat="1" applyFont="1" applyFill="1" applyAlignment="1">
      <alignment horizontal="center" vertical="center"/>
    </xf>
    <xf numFmtId="0" fontId="28" fillId="14" borderId="0" xfId="2" applyFont="1" applyFill="1"/>
    <xf numFmtId="167" fontId="35" fillId="14" borderId="0" xfId="2" applyNumberFormat="1" applyFont="1" applyFill="1" applyAlignment="1">
      <alignment horizontal="right" vertical="center"/>
    </xf>
    <xf numFmtId="175" fontId="33" fillId="14" borderId="0" xfId="3" applyNumberFormat="1" applyFont="1" applyFill="1" applyAlignment="1" applyProtection="1">
      <alignment horizontal="center"/>
    </xf>
    <xf numFmtId="173" fontId="28" fillId="14" borderId="0" xfId="2" applyNumberFormat="1" applyFont="1" applyFill="1"/>
    <xf numFmtId="167" fontId="28" fillId="14" borderId="0" xfId="2" applyNumberFormat="1" applyFont="1" applyFill="1" applyAlignment="1">
      <alignment horizontal="center"/>
    </xf>
    <xf numFmtId="167" fontId="28" fillId="14" borderId="0" xfId="2" applyNumberFormat="1" applyFont="1" applyFill="1" applyAlignment="1">
      <alignment horizontal="right"/>
    </xf>
    <xf numFmtId="175" fontId="28" fillId="14" borderId="0" xfId="2" applyNumberFormat="1" applyFont="1" applyFill="1" applyAlignment="1">
      <alignment horizontal="left"/>
    </xf>
    <xf numFmtId="175" fontId="28" fillId="14" borderId="0" xfId="2" applyNumberFormat="1" applyFont="1" applyFill="1"/>
    <xf numFmtId="2" fontId="28" fillId="14" borderId="0" xfId="2" applyNumberFormat="1" applyFont="1" applyFill="1"/>
    <xf numFmtId="167" fontId="37" fillId="14" borderId="0" xfId="2" applyNumberFormat="1" applyFont="1" applyFill="1" applyAlignment="1">
      <alignment vertical="center"/>
    </xf>
    <xf numFmtId="0" fontId="0" fillId="14" borderId="0" xfId="0" applyFill="1"/>
    <xf numFmtId="0" fontId="8" fillId="14" borderId="26" xfId="0" applyFont="1" applyFill="1" applyBorder="1"/>
    <xf numFmtId="167" fontId="24" fillId="14" borderId="26" xfId="0" applyNumberFormat="1" applyFont="1" applyFill="1" applyBorder="1"/>
    <xf numFmtId="0" fontId="7" fillId="14" borderId="0" xfId="0" applyFont="1" applyFill="1"/>
    <xf numFmtId="0" fontId="7" fillId="14" borderId="0" xfId="0" applyFont="1" applyFill="1" applyAlignment="1">
      <alignment vertical="center"/>
    </xf>
    <xf numFmtId="0" fontId="8" fillId="14" borderId="4" xfId="0" applyFont="1" applyFill="1" applyBorder="1" applyAlignment="1">
      <alignment horizontal="center"/>
    </xf>
    <xf numFmtId="0" fontId="7" fillId="14" borderId="3" xfId="0" applyFont="1" applyFill="1" applyBorder="1"/>
    <xf numFmtId="0" fontId="8" fillId="14" borderId="9" xfId="0" applyFont="1" applyFill="1" applyBorder="1" applyAlignment="1">
      <alignment horizontal="center" vertical="center"/>
    </xf>
    <xf numFmtId="169" fontId="54" fillId="14" borderId="0" xfId="0" applyNumberFormat="1" applyFont="1" applyFill="1" applyAlignment="1">
      <alignment vertical="center"/>
    </xf>
    <xf numFmtId="168" fontId="14" fillId="14" borderId="26" xfId="0" applyNumberFormat="1" applyFont="1" applyFill="1" applyBorder="1"/>
    <xf numFmtId="44" fontId="7" fillId="14" borderId="0" xfId="0" applyNumberFormat="1" applyFont="1" applyFill="1"/>
    <xf numFmtId="44" fontId="8" fillId="0" borderId="18" xfId="0" applyNumberFormat="1" applyFont="1" applyBorder="1" applyAlignment="1">
      <alignment horizontal="center"/>
    </xf>
    <xf numFmtId="166" fontId="8" fillId="9" borderId="18" xfId="0" applyNumberFormat="1" applyFont="1" applyFill="1" applyBorder="1" applyAlignment="1">
      <alignment horizontal="center" vertical="center"/>
    </xf>
    <xf numFmtId="9" fontId="8" fillId="9" borderId="18" xfId="0" applyNumberFormat="1" applyFont="1" applyFill="1" applyBorder="1" applyAlignment="1">
      <alignment horizontal="center" vertical="center"/>
    </xf>
    <xf numFmtId="0" fontId="13" fillId="9" borderId="18" xfId="0" applyFont="1" applyFill="1" applyBorder="1" applyAlignment="1">
      <alignment horizontal="center" vertical="center" wrapText="1"/>
    </xf>
    <xf numFmtId="0" fontId="8" fillId="9" borderId="18" xfId="0" applyFont="1" applyFill="1" applyBorder="1" applyAlignment="1">
      <alignment horizontal="center" vertical="center"/>
    </xf>
    <xf numFmtId="170" fontId="7" fillId="10" borderId="27" xfId="0" applyNumberFormat="1" applyFont="1" applyFill="1" applyBorder="1" applyAlignment="1">
      <alignment horizontal="center" vertical="center"/>
    </xf>
    <xf numFmtId="165" fontId="14" fillId="14" borderId="26" xfId="0" applyNumberFormat="1" applyFont="1" applyFill="1" applyBorder="1"/>
    <xf numFmtId="0" fontId="10" fillId="14" borderId="0" xfId="0" applyFont="1" applyFill="1"/>
    <xf numFmtId="0" fontId="0" fillId="14" borderId="3" xfId="0" applyFill="1" applyBorder="1"/>
    <xf numFmtId="0" fontId="6" fillId="14" borderId="4" xfId="0" applyFont="1" applyFill="1" applyBorder="1" applyAlignment="1">
      <alignment horizontal="center"/>
    </xf>
    <xf numFmtId="0" fontId="7" fillId="14" borderId="0" xfId="0" applyFont="1" applyFill="1" applyAlignment="1">
      <alignment horizontal="center" vertical="center"/>
    </xf>
    <xf numFmtId="0" fontId="15" fillId="14" borderId="0" xfId="0" applyFont="1" applyFill="1"/>
    <xf numFmtId="0" fontId="8" fillId="14" borderId="0" xfId="0" applyFont="1" applyFill="1" applyAlignment="1">
      <alignment horizontal="center"/>
    </xf>
    <xf numFmtId="0" fontId="9" fillId="14" borderId="0" xfId="0" applyFont="1" applyFill="1" applyAlignment="1">
      <alignment horizontal="center"/>
    </xf>
    <xf numFmtId="167" fontId="7" fillId="14" borderId="0" xfId="0" applyNumberFormat="1" applyFont="1" applyFill="1" applyAlignment="1">
      <alignment horizontal="left"/>
    </xf>
    <xf numFmtId="9" fontId="7" fillId="14" borderId="0" xfId="0" applyNumberFormat="1" applyFont="1" applyFill="1" applyAlignment="1">
      <alignment horizontal="center"/>
    </xf>
    <xf numFmtId="0" fontId="7" fillId="14" borderId="0" xfId="0" applyFont="1" applyFill="1" applyAlignment="1">
      <alignment horizontal="center"/>
    </xf>
    <xf numFmtId="0" fontId="52" fillId="4" borderId="0" xfId="2" applyFont="1" applyFill="1" applyAlignment="1">
      <alignment horizontal="center" vertical="top"/>
    </xf>
    <xf numFmtId="49" fontId="10" fillId="4" borderId="0" xfId="2" applyNumberFormat="1" applyFont="1" applyFill="1"/>
    <xf numFmtId="170" fontId="7" fillId="2" borderId="8" xfId="0" quotePrefix="1" applyNumberFormat="1" applyFont="1" applyFill="1" applyBorder="1" applyAlignment="1">
      <alignment horizontal="center"/>
    </xf>
    <xf numFmtId="170" fontId="7" fillId="2" borderId="28" xfId="0" quotePrefix="1" applyNumberFormat="1" applyFont="1" applyFill="1" applyBorder="1" applyAlignment="1">
      <alignment horizontal="center"/>
    </xf>
    <xf numFmtId="170" fontId="7" fillId="5" borderId="1" xfId="0" applyNumberFormat="1" applyFont="1" applyFill="1" applyBorder="1" applyAlignment="1">
      <alignment horizontal="center"/>
    </xf>
    <xf numFmtId="0" fontId="8" fillId="1" borderId="8" xfId="0" applyFont="1" applyFill="1" applyBorder="1" applyAlignment="1">
      <alignment horizontal="center" vertical="center"/>
    </xf>
    <xf numFmtId="170" fontId="7" fillId="0" borderId="1" xfId="0" applyNumberFormat="1" applyFont="1" applyBorder="1" applyAlignment="1" applyProtection="1">
      <alignment horizontal="center"/>
      <protection locked="0"/>
    </xf>
    <xf numFmtId="170" fontId="7" fillId="0" borderId="28" xfId="0" applyNumberFormat="1" applyFont="1" applyBorder="1" applyAlignment="1" applyProtection="1">
      <alignment horizontal="center"/>
      <protection locked="0"/>
    </xf>
    <xf numFmtId="0" fontId="25" fillId="2" borderId="1" xfId="0" applyFont="1" applyFill="1" applyBorder="1" applyAlignment="1">
      <alignment horizontal="center" vertical="center"/>
    </xf>
    <xf numFmtId="169" fontId="25" fillId="14" borderId="0" xfId="2" applyNumberFormat="1" applyFill="1"/>
    <xf numFmtId="169" fontId="25" fillId="0" borderId="0" xfId="2" applyNumberFormat="1"/>
    <xf numFmtId="0" fontId="25" fillId="14" borderId="0" xfId="2" applyFill="1"/>
    <xf numFmtId="0" fontId="40" fillId="14" borderId="0" xfId="2" applyFont="1" applyFill="1"/>
    <xf numFmtId="176" fontId="40" fillId="14" borderId="0" xfId="2" applyNumberFormat="1" applyFont="1" applyFill="1"/>
    <xf numFmtId="0" fontId="43" fillId="14" borderId="0" xfId="2" applyFont="1" applyFill="1" applyAlignment="1">
      <alignment horizontal="center"/>
    </xf>
    <xf numFmtId="0" fontId="43" fillId="14" borderId="0" xfId="2" applyFont="1" applyFill="1"/>
    <xf numFmtId="0" fontId="40" fillId="0" borderId="0" xfId="2" applyFont="1"/>
    <xf numFmtId="0" fontId="28" fillId="14" borderId="0" xfId="2" applyFont="1" applyFill="1" applyAlignment="1">
      <alignment vertical="center"/>
    </xf>
    <xf numFmtId="0" fontId="34" fillId="14" borderId="0" xfId="2" applyFont="1" applyFill="1" applyAlignment="1">
      <alignment horizontal="centerContinuous" vertical="center"/>
    </xf>
    <xf numFmtId="0" fontId="33" fillId="0" borderId="13" xfId="2" applyFont="1" applyBorder="1" applyAlignment="1">
      <alignment horizontal="right" vertical="center" wrapText="1"/>
    </xf>
    <xf numFmtId="0" fontId="28" fillId="0" borderId="16" xfId="2" applyFont="1" applyBorder="1" applyAlignment="1">
      <alignment horizontal="right" vertical="center" wrapText="1"/>
    </xf>
    <xf numFmtId="0" fontId="28" fillId="0" borderId="32" xfId="2" applyFont="1" applyBorder="1" applyAlignment="1">
      <alignment horizontal="right" vertical="center" wrapText="1"/>
    </xf>
    <xf numFmtId="0" fontId="33" fillId="0" borderId="6" xfId="2" applyFont="1" applyBorder="1" applyAlignment="1">
      <alignment horizontal="right" vertical="center"/>
    </xf>
    <xf numFmtId="0" fontId="40" fillId="14" borderId="0" xfId="2" applyFont="1" applyFill="1" applyAlignment="1">
      <alignment horizontal="center"/>
    </xf>
    <xf numFmtId="0" fontId="40" fillId="0" borderId="0" xfId="2" applyFont="1" applyAlignment="1">
      <alignment horizontal="center"/>
    </xf>
    <xf numFmtId="0" fontId="50" fillId="14" borderId="0" xfId="2" applyFont="1" applyFill="1"/>
    <xf numFmtId="0" fontId="50" fillId="14" borderId="0" xfId="2" applyFont="1" applyFill="1" applyAlignment="1">
      <alignment horizontal="center"/>
    </xf>
    <xf numFmtId="0" fontId="50" fillId="0" borderId="0" xfId="2" applyFont="1"/>
    <xf numFmtId="0" fontId="25" fillId="14" borderId="24" xfId="2" applyFill="1" applyBorder="1" applyAlignment="1">
      <alignment horizontal="left"/>
    </xf>
    <xf numFmtId="176" fontId="50" fillId="14" borderId="0" xfId="2" applyNumberFormat="1" applyFont="1" applyFill="1"/>
    <xf numFmtId="176" fontId="40" fillId="0" borderId="0" xfId="2" applyNumberFormat="1" applyFont="1"/>
    <xf numFmtId="0" fontId="0" fillId="14" borderId="0" xfId="2" applyFont="1" applyFill="1"/>
    <xf numFmtId="0" fontId="8" fillId="14" borderId="18" xfId="0" applyFont="1" applyFill="1" applyBorder="1" applyAlignment="1">
      <alignment horizontal="center" vertical="center"/>
    </xf>
    <xf numFmtId="0" fontId="7" fillId="0" borderId="12" xfId="0" applyFont="1" applyBorder="1" applyAlignment="1" applyProtection="1">
      <alignment horizontal="center"/>
      <protection locked="0"/>
    </xf>
    <xf numFmtId="0" fontId="7" fillId="0" borderId="28" xfId="0" applyFont="1" applyBorder="1" applyAlignment="1" applyProtection="1">
      <alignment horizontal="center"/>
      <protection locked="0"/>
    </xf>
    <xf numFmtId="0" fontId="7" fillId="0" borderId="18" xfId="0" applyFont="1" applyBorder="1" applyAlignment="1" applyProtection="1">
      <alignment horizontal="center"/>
      <protection locked="0"/>
    </xf>
    <xf numFmtId="170" fontId="7" fillId="0" borderId="28" xfId="0" applyNumberFormat="1" applyFont="1" applyBorder="1" applyAlignment="1" applyProtection="1">
      <alignment horizontal="center" vertical="center"/>
      <protection locked="0"/>
    </xf>
    <xf numFmtId="170" fontId="7" fillId="0" borderId="15" xfId="0" applyNumberFormat="1" applyFont="1" applyBorder="1" applyAlignment="1" applyProtection="1">
      <alignment horizontal="center" vertical="center"/>
      <protection locked="0"/>
    </xf>
    <xf numFmtId="170" fontId="7" fillId="0" borderId="9" xfId="0" applyNumberFormat="1" applyFont="1" applyBorder="1" applyAlignment="1" applyProtection="1">
      <alignment horizontal="center" vertical="center"/>
      <protection locked="0"/>
    </xf>
    <xf numFmtId="170" fontId="7" fillId="0" borderId="22" xfId="0" applyNumberFormat="1" applyFont="1" applyBorder="1" applyAlignment="1" applyProtection="1">
      <alignment horizontal="center"/>
      <protection locked="0"/>
    </xf>
    <xf numFmtId="170" fontId="7" fillId="0" borderId="1" xfId="0" applyNumberFormat="1" applyFont="1" applyBorder="1" applyAlignment="1" applyProtection="1">
      <alignment horizontal="center" vertical="center"/>
      <protection locked="0"/>
    </xf>
    <xf numFmtId="170" fontId="7" fillId="0" borderId="27" xfId="0" applyNumberFormat="1" applyFont="1" applyBorder="1" applyAlignment="1" applyProtection="1">
      <alignment horizontal="center" vertical="center"/>
      <protection locked="0"/>
    </xf>
    <xf numFmtId="171" fontId="7" fillId="0" borderId="27" xfId="0" applyNumberFormat="1" applyFont="1" applyBorder="1" applyAlignment="1" applyProtection="1">
      <alignment horizontal="center"/>
      <protection locked="0"/>
    </xf>
    <xf numFmtId="171" fontId="7" fillId="0" borderId="15" xfId="0" applyNumberFormat="1" applyFont="1" applyBorder="1" applyAlignment="1" applyProtection="1">
      <alignment horizontal="center"/>
      <protection locked="0"/>
    </xf>
    <xf numFmtId="171" fontId="7" fillId="0" borderId="9" xfId="0" applyNumberFormat="1" applyFont="1" applyBorder="1" applyAlignment="1" applyProtection="1">
      <alignment horizontal="center"/>
      <protection locked="0"/>
    </xf>
    <xf numFmtId="171" fontId="7" fillId="0" borderId="12" xfId="0" applyNumberFormat="1" applyFont="1" applyBorder="1" applyAlignment="1" applyProtection="1">
      <alignment horizontal="center"/>
      <protection locked="0"/>
    </xf>
    <xf numFmtId="171" fontId="7" fillId="0" borderId="28" xfId="0" applyNumberFormat="1" applyFont="1" applyBorder="1" applyAlignment="1" applyProtection="1">
      <alignment horizontal="center"/>
      <protection locked="0"/>
    </xf>
    <xf numFmtId="171" fontId="7" fillId="0" borderId="18" xfId="0" applyNumberFormat="1" applyFont="1" applyBorder="1" applyAlignment="1" applyProtection="1">
      <alignment horizontal="center"/>
      <protection locked="0"/>
    </xf>
    <xf numFmtId="171" fontId="7" fillId="0" borderId="22" xfId="0" applyNumberFormat="1" applyFont="1" applyBorder="1" applyAlignment="1" applyProtection="1">
      <alignment horizontal="center"/>
      <protection locked="0"/>
    </xf>
    <xf numFmtId="49" fontId="7" fillId="11" borderId="8" xfId="0" applyNumberFormat="1" applyFont="1" applyFill="1" applyBorder="1" applyAlignment="1" applyProtection="1">
      <alignment horizontal="center" vertical="center"/>
      <protection locked="0"/>
    </xf>
    <xf numFmtId="49" fontId="7" fillId="11" borderId="15" xfId="0" applyNumberFormat="1" applyFont="1" applyFill="1" applyBorder="1" applyAlignment="1" applyProtection="1">
      <alignment horizontal="center" vertical="center"/>
      <protection locked="0"/>
    </xf>
    <xf numFmtId="49" fontId="7" fillId="11" borderId="18" xfId="0" applyNumberFormat="1" applyFont="1" applyFill="1" applyBorder="1" applyAlignment="1" applyProtection="1">
      <alignment horizontal="center" vertical="center"/>
      <protection locked="0"/>
    </xf>
    <xf numFmtId="49" fontId="7" fillId="11" borderId="15" xfId="0" applyNumberFormat="1" applyFont="1" applyFill="1" applyBorder="1" applyAlignment="1" applyProtection="1">
      <alignment horizontal="center"/>
      <protection locked="0"/>
    </xf>
    <xf numFmtId="49" fontId="7" fillId="11" borderId="18" xfId="0" applyNumberFormat="1" applyFont="1" applyFill="1" applyBorder="1" applyAlignment="1" applyProtection="1">
      <alignment horizontal="center"/>
      <protection locked="0"/>
    </xf>
    <xf numFmtId="49" fontId="7" fillId="2" borderId="27" xfId="0" applyNumberFormat="1" applyFont="1" applyFill="1" applyBorder="1" applyAlignment="1" applyProtection="1">
      <alignment horizontal="center"/>
      <protection locked="0"/>
    </xf>
    <xf numFmtId="49" fontId="7" fillId="2" borderId="15" xfId="0" applyNumberFormat="1" applyFont="1" applyFill="1" applyBorder="1" applyAlignment="1" applyProtection="1">
      <alignment horizontal="center"/>
      <protection locked="0"/>
    </xf>
    <xf numFmtId="49" fontId="7" fillId="2" borderId="22" xfId="0" applyNumberFormat="1" applyFont="1" applyFill="1" applyBorder="1" applyAlignment="1" applyProtection="1">
      <alignment horizontal="center"/>
      <protection locked="0"/>
    </xf>
    <xf numFmtId="171" fontId="7" fillId="0" borderId="30" xfId="0" applyNumberFormat="1" applyFont="1" applyBorder="1" applyAlignment="1" applyProtection="1">
      <alignment horizontal="center"/>
      <protection locked="0"/>
    </xf>
    <xf numFmtId="171" fontId="7" fillId="0" borderId="20" xfId="0" applyNumberFormat="1" applyFont="1" applyBorder="1" applyAlignment="1" applyProtection="1">
      <alignment horizontal="center"/>
      <protection locked="0"/>
    </xf>
    <xf numFmtId="171" fontId="7" fillId="0" borderId="5" xfId="0" applyNumberFormat="1" applyFont="1" applyBorder="1" applyAlignment="1" applyProtection="1">
      <alignment horizontal="center"/>
      <protection locked="0"/>
    </xf>
    <xf numFmtId="49" fontId="7" fillId="11" borderId="8" xfId="0" applyNumberFormat="1" applyFont="1" applyFill="1" applyBorder="1" applyAlignment="1" applyProtection="1">
      <alignment horizontal="center"/>
      <protection locked="0"/>
    </xf>
    <xf numFmtId="49" fontId="7" fillId="2" borderId="8" xfId="0" applyNumberFormat="1" applyFont="1" applyFill="1" applyBorder="1" applyAlignment="1" applyProtection="1">
      <alignment horizontal="center"/>
      <protection locked="0"/>
    </xf>
    <xf numFmtId="49" fontId="7" fillId="2" borderId="28" xfId="0" applyNumberFormat="1" applyFont="1" applyFill="1" applyBorder="1" applyAlignment="1" applyProtection="1">
      <alignment horizontal="center"/>
      <protection locked="0"/>
    </xf>
    <xf numFmtId="49" fontId="7" fillId="2" borderId="18" xfId="0" applyNumberFormat="1" applyFont="1" applyFill="1" applyBorder="1" applyAlignment="1" applyProtection="1">
      <alignment horizontal="center"/>
      <protection locked="0"/>
    </xf>
    <xf numFmtId="49" fontId="7" fillId="11" borderId="9" xfId="0" applyNumberFormat="1" applyFont="1" applyFill="1" applyBorder="1" applyProtection="1">
      <protection locked="0"/>
    </xf>
    <xf numFmtId="49" fontId="7" fillId="11" borderId="12" xfId="0" applyNumberFormat="1" applyFont="1" applyFill="1" applyBorder="1" applyProtection="1">
      <protection locked="0"/>
    </xf>
    <xf numFmtId="49" fontId="7" fillId="11" borderId="15" xfId="0" applyNumberFormat="1" applyFont="1" applyFill="1" applyBorder="1" applyProtection="1">
      <protection locked="0"/>
    </xf>
    <xf numFmtId="49" fontId="7" fillId="11" borderId="18" xfId="0" applyNumberFormat="1" applyFont="1" applyFill="1" applyBorder="1" applyProtection="1">
      <protection locked="0"/>
    </xf>
    <xf numFmtId="49" fontId="7" fillId="2" borderId="27" xfId="0" applyNumberFormat="1" applyFont="1" applyFill="1" applyBorder="1" applyAlignment="1" applyProtection="1">
      <alignment horizontal="center" vertical="center"/>
      <protection locked="0"/>
    </xf>
    <xf numFmtId="49" fontId="7" fillId="2" borderId="15" xfId="0" applyNumberFormat="1" applyFont="1" applyFill="1" applyBorder="1" applyAlignment="1" applyProtection="1">
      <alignment horizontal="center" vertical="center"/>
      <protection locked="0"/>
    </xf>
    <xf numFmtId="49" fontId="7" fillId="2" borderId="18" xfId="0" applyNumberFormat="1" applyFont="1" applyFill="1" applyBorder="1" applyAlignment="1" applyProtection="1">
      <alignment horizontal="center" vertical="center"/>
      <protection locked="0"/>
    </xf>
    <xf numFmtId="49" fontId="7" fillId="2" borderId="12" xfId="0" applyNumberFormat="1" applyFont="1" applyFill="1" applyBorder="1" applyAlignment="1" applyProtection="1">
      <alignment horizontal="center"/>
      <protection locked="0"/>
    </xf>
    <xf numFmtId="0" fontId="0" fillId="0" borderId="0" xfId="2" applyFont="1"/>
    <xf numFmtId="0" fontId="0" fillId="14" borderId="0" xfId="0" applyFill="1" applyAlignment="1">
      <alignment vertical="center"/>
    </xf>
    <xf numFmtId="0" fontId="0" fillId="14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57" fillId="15" borderId="2" xfId="0" applyFont="1" applyFill="1" applyBorder="1"/>
    <xf numFmtId="0" fontId="57" fillId="15" borderId="3" xfId="0" applyFont="1" applyFill="1" applyBorder="1"/>
    <xf numFmtId="0" fontId="57" fillId="15" borderId="4" xfId="0" applyFont="1" applyFill="1" applyBorder="1"/>
    <xf numFmtId="0" fontId="18" fillId="14" borderId="26" xfId="0" applyFont="1" applyFill="1" applyBorder="1" applyAlignment="1">
      <alignment vertical="center"/>
    </xf>
    <xf numFmtId="0" fontId="18" fillId="0" borderId="8" xfId="0" applyFont="1" applyBorder="1" applyAlignment="1">
      <alignment horizontal="center" vertical="center"/>
    </xf>
    <xf numFmtId="0" fontId="18" fillId="14" borderId="30" xfId="0" applyFont="1" applyFill="1" applyBorder="1" applyAlignment="1">
      <alignment horizontal="center" vertical="center"/>
    </xf>
    <xf numFmtId="0" fontId="18" fillId="14" borderId="0" xfId="0" applyFont="1" applyFill="1" applyAlignment="1">
      <alignment horizontal="center" vertical="center"/>
    </xf>
    <xf numFmtId="0" fontId="58" fillId="14" borderId="0" xfId="0" applyFont="1" applyFill="1" applyAlignment="1">
      <alignment vertical="center"/>
    </xf>
    <xf numFmtId="0" fontId="57" fillId="15" borderId="5" xfId="0" applyFont="1" applyFill="1" applyBorder="1"/>
    <xf numFmtId="0" fontId="57" fillId="15" borderId="6" xfId="0" applyFont="1" applyFill="1" applyBorder="1"/>
    <xf numFmtId="0" fontId="57" fillId="15" borderId="7" xfId="0" applyFont="1" applyFill="1" applyBorder="1"/>
    <xf numFmtId="169" fontId="30" fillId="14" borderId="26" xfId="0" applyNumberFormat="1" applyFont="1" applyFill="1" applyBorder="1" applyAlignment="1">
      <alignment vertical="center"/>
    </xf>
    <xf numFmtId="1" fontId="30" fillId="0" borderId="1" xfId="0" applyNumberFormat="1" applyFont="1" applyBorder="1" applyAlignment="1">
      <alignment horizontal="center" vertical="center"/>
    </xf>
    <xf numFmtId="169" fontId="0" fillId="14" borderId="0" xfId="0" applyNumberFormat="1" applyFill="1" applyAlignment="1">
      <alignment vertical="center"/>
    </xf>
    <xf numFmtId="169" fontId="0" fillId="0" borderId="0" xfId="0" applyNumberFormat="1" applyAlignment="1">
      <alignment vertical="center"/>
    </xf>
    <xf numFmtId="49" fontId="18" fillId="14" borderId="0" xfId="0" applyNumberFormat="1" applyFont="1" applyFill="1" applyAlignment="1">
      <alignment vertical="center"/>
    </xf>
    <xf numFmtId="169" fontId="0" fillId="14" borderId="0" xfId="0" applyNumberFormat="1" applyFill="1" applyAlignment="1">
      <alignment horizontal="center"/>
    </xf>
    <xf numFmtId="44" fontId="18" fillId="14" borderId="30" xfId="3" applyFont="1" applyFill="1" applyBorder="1" applyAlignment="1" applyProtection="1">
      <alignment vertical="center"/>
    </xf>
    <xf numFmtId="169" fontId="18" fillId="14" borderId="0" xfId="0" applyNumberFormat="1" applyFont="1" applyFill="1" applyAlignment="1">
      <alignment vertical="center"/>
    </xf>
    <xf numFmtId="0" fontId="18" fillId="0" borderId="12" xfId="0" applyFont="1" applyBorder="1" applyAlignment="1">
      <alignment horizontal="center" vertical="center"/>
    </xf>
    <xf numFmtId="169" fontId="18" fillId="0" borderId="8" xfId="0" applyNumberFormat="1" applyFont="1" applyBorder="1" applyAlignment="1">
      <alignment horizontal="center" vertical="center"/>
    </xf>
    <xf numFmtId="169" fontId="18" fillId="0" borderId="8" xfId="0" applyNumberFormat="1" applyFont="1" applyBorder="1" applyAlignment="1">
      <alignment horizontal="center" vertical="center" wrapText="1"/>
    </xf>
    <xf numFmtId="0" fontId="19" fillId="17" borderId="9" xfId="0" applyFont="1" applyFill="1" applyBorder="1" applyAlignment="1">
      <alignment horizontal="center" vertical="center" wrapText="1"/>
    </xf>
    <xf numFmtId="169" fontId="18" fillId="14" borderId="30" xfId="0" applyNumberFormat="1" applyFont="1" applyFill="1" applyBorder="1" applyAlignment="1">
      <alignment horizontal="center" vertical="center"/>
    </xf>
    <xf numFmtId="0" fontId="18" fillId="14" borderId="0" xfId="0" applyFont="1" applyFill="1" applyAlignment="1">
      <alignment vertical="center"/>
    </xf>
    <xf numFmtId="0" fontId="30" fillId="14" borderId="0" xfId="0" applyFont="1" applyFill="1" applyAlignment="1">
      <alignment vertical="center"/>
    </xf>
    <xf numFmtId="0" fontId="29" fillId="14" borderId="0" xfId="0" applyFont="1" applyFill="1" applyAlignment="1">
      <alignment vertical="center"/>
    </xf>
    <xf numFmtId="169" fontId="18" fillId="0" borderId="0" xfId="0" applyNumberFormat="1" applyFont="1" applyAlignment="1">
      <alignment vertical="center"/>
    </xf>
    <xf numFmtId="169" fontId="18" fillId="0" borderId="9" xfId="0" applyNumberFormat="1" applyFont="1" applyBorder="1" applyAlignment="1">
      <alignment horizontal="center" vertical="center"/>
    </xf>
    <xf numFmtId="180" fontId="18" fillId="14" borderId="18" xfId="0" applyNumberFormat="1" applyFont="1" applyFill="1" applyBorder="1" applyAlignment="1">
      <alignment horizontal="center" vertical="center"/>
    </xf>
    <xf numFmtId="169" fontId="18" fillId="14" borderId="0" xfId="0" applyNumberFormat="1" applyFont="1" applyFill="1" applyAlignment="1">
      <alignment horizontal="center" vertical="center"/>
    </xf>
    <xf numFmtId="180" fontId="18" fillId="0" borderId="1" xfId="0" applyNumberFormat="1" applyFont="1" applyBorder="1" applyAlignment="1">
      <alignment horizontal="center" vertical="center"/>
    </xf>
    <xf numFmtId="0" fontId="59" fillId="14" borderId="0" xfId="0" applyFont="1" applyFill="1"/>
    <xf numFmtId="171" fontId="0" fillId="0" borderId="19" xfId="0" quotePrefix="1" applyNumberForma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174" fontId="0" fillId="2" borderId="15" xfId="3" applyNumberFormat="1" applyFont="1" applyFill="1" applyBorder="1" applyAlignment="1" applyProtection="1">
      <alignment horizontal="center" vertical="center"/>
    </xf>
    <xf numFmtId="7" fontId="0" fillId="17" borderId="8" xfId="3" applyNumberFormat="1" applyFont="1" applyFill="1" applyBorder="1" applyAlignment="1" applyProtection="1">
      <alignment horizontal="center" vertical="center"/>
      <protection locked="0"/>
    </xf>
    <xf numFmtId="181" fontId="0" fillId="2" borderId="20" xfId="0" applyNumberFormat="1" applyFill="1" applyBorder="1" applyAlignment="1">
      <alignment horizontal="center"/>
    </xf>
    <xf numFmtId="49" fontId="0" fillId="0" borderId="12" xfId="0" applyNumberFormat="1" applyBorder="1" applyAlignment="1" applyProtection="1">
      <alignment horizontal="center" vertical="center"/>
      <protection locked="0"/>
    </xf>
    <xf numFmtId="44" fontId="0" fillId="14" borderId="30" xfId="0" applyNumberFormat="1" applyFill="1" applyBorder="1" applyAlignment="1">
      <alignment vertical="center"/>
    </xf>
    <xf numFmtId="39" fontId="0" fillId="14" borderId="0" xfId="0" applyNumberFormat="1" applyFill="1" applyAlignment="1">
      <alignment vertical="center"/>
    </xf>
    <xf numFmtId="0" fontId="25" fillId="14" borderId="0" xfId="0" applyFont="1" applyFill="1" applyAlignment="1">
      <alignment vertical="center"/>
    </xf>
    <xf numFmtId="171" fontId="0" fillId="0" borderId="34" xfId="0" quotePrefix="1" applyNumberForma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7" fontId="0" fillId="17" borderId="15" xfId="3" applyNumberFormat="1" applyFont="1" applyFill="1" applyBorder="1" applyAlignment="1" applyProtection="1">
      <alignment horizontal="center" vertical="center"/>
      <protection locked="0"/>
    </xf>
    <xf numFmtId="49" fontId="0" fillId="0" borderId="28" xfId="0" applyNumberFormat="1" applyBorder="1" applyAlignment="1" applyProtection="1">
      <alignment horizontal="center" vertical="center"/>
      <protection locked="0"/>
    </xf>
    <xf numFmtId="171" fontId="0" fillId="0" borderId="20" xfId="0" applyNumberFormat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49" fontId="0" fillId="0" borderId="15" xfId="0" applyNumberFormat="1" applyBorder="1" applyAlignment="1" applyProtection="1">
      <alignment horizontal="center" vertical="center"/>
      <protection locked="0"/>
    </xf>
    <xf numFmtId="44" fontId="0" fillId="14" borderId="5" xfId="0" applyNumberFormat="1" applyFill="1" applyBorder="1" applyAlignment="1">
      <alignment vertical="center"/>
    </xf>
    <xf numFmtId="171" fontId="0" fillId="0" borderId="31" xfId="0" applyNumberFormat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7" fontId="0" fillId="17" borderId="28" xfId="3" applyNumberFormat="1" applyFont="1" applyFill="1" applyBorder="1" applyAlignment="1" applyProtection="1">
      <alignment horizontal="center" vertical="center"/>
      <protection locked="0"/>
    </xf>
    <xf numFmtId="181" fontId="0" fillId="2" borderId="23" xfId="0" applyNumberFormat="1" applyFill="1" applyBorder="1" applyAlignment="1">
      <alignment horizontal="center"/>
    </xf>
    <xf numFmtId="49" fontId="0" fillId="0" borderId="18" xfId="0" applyNumberFormat="1" applyBorder="1" applyAlignment="1" applyProtection="1">
      <alignment vertical="center"/>
      <protection locked="0"/>
    </xf>
    <xf numFmtId="0" fontId="18" fillId="2" borderId="10" xfId="0" applyFont="1" applyFill="1" applyBorder="1" applyAlignment="1">
      <alignment horizontal="center" vertical="center"/>
    </xf>
    <xf numFmtId="0" fontId="0" fillId="14" borderId="30" xfId="0" applyFill="1" applyBorder="1"/>
    <xf numFmtId="14" fontId="0" fillId="14" borderId="0" xfId="0" applyNumberFormat="1" applyFill="1" applyAlignment="1">
      <alignment horizontal="center" vertical="center"/>
    </xf>
    <xf numFmtId="49" fontId="0" fillId="14" borderId="0" xfId="0" applyNumberFormat="1" applyFill="1" applyAlignment="1">
      <alignment vertical="center"/>
    </xf>
    <xf numFmtId="49" fontId="18" fillId="0" borderId="9" xfId="0" applyNumberFormat="1" applyFont="1" applyBorder="1" applyAlignment="1">
      <alignment horizontal="center" vertical="center"/>
    </xf>
    <xf numFmtId="0" fontId="25" fillId="2" borderId="1" xfId="3" applyNumberFormat="1" applyFont="1" applyFill="1" applyBorder="1" applyAlignment="1" applyProtection="1">
      <alignment horizontal="center" vertical="center"/>
    </xf>
    <xf numFmtId="174" fontId="25" fillId="2" borderId="1" xfId="3" applyNumberFormat="1" applyFont="1" applyFill="1" applyBorder="1" applyAlignment="1" applyProtection="1">
      <alignment horizontal="center" vertical="center"/>
    </xf>
    <xf numFmtId="7" fontId="25" fillId="17" borderId="1" xfId="3" applyNumberFormat="1" applyFont="1" applyFill="1" applyBorder="1" applyAlignment="1" applyProtection="1">
      <alignment horizontal="center" vertical="center"/>
    </xf>
    <xf numFmtId="181" fontId="0" fillId="2" borderId="1" xfId="0" applyNumberFormat="1" applyFill="1" applyBorder="1" applyAlignment="1">
      <alignment horizontal="center"/>
    </xf>
    <xf numFmtId="44" fontId="25" fillId="1" borderId="9" xfId="3" applyFont="1" applyFill="1" applyBorder="1" applyAlignment="1" applyProtection="1">
      <alignment vertical="center"/>
    </xf>
    <xf numFmtId="0" fontId="18" fillId="2" borderId="1" xfId="0" applyFont="1" applyFill="1" applyBorder="1" applyAlignment="1">
      <alignment vertical="center"/>
    </xf>
    <xf numFmtId="169" fontId="18" fillId="0" borderId="12" xfId="0" applyNumberFormat="1" applyFont="1" applyBorder="1" applyAlignment="1">
      <alignment horizontal="center" vertical="center"/>
    </xf>
    <xf numFmtId="169" fontId="18" fillId="18" borderId="8" xfId="0" applyNumberFormat="1" applyFont="1" applyFill="1" applyBorder="1" applyAlignment="1">
      <alignment horizontal="center" vertical="center"/>
    </xf>
    <xf numFmtId="0" fontId="19" fillId="18" borderId="9" xfId="0" applyFont="1" applyFill="1" applyBorder="1" applyAlignment="1">
      <alignment horizontal="center" vertical="center" wrapText="1"/>
    </xf>
    <xf numFmtId="14" fontId="0" fillId="0" borderId="20" xfId="0" applyNumberFormat="1" applyBorder="1" applyAlignment="1" applyProtection="1">
      <alignment horizontal="center" vertical="center"/>
      <protection locked="0"/>
    </xf>
    <xf numFmtId="174" fontId="0" fillId="2" borderId="27" xfId="3" applyNumberFormat="1" applyFont="1" applyFill="1" applyBorder="1" applyAlignment="1" applyProtection="1">
      <alignment horizontal="center" vertical="center"/>
      <protection locked="0"/>
    </xf>
    <xf numFmtId="182" fontId="0" fillId="2" borderId="15" xfId="3" applyNumberFormat="1" applyFont="1" applyFill="1" applyBorder="1" applyAlignment="1" applyProtection="1">
      <alignment horizontal="center" vertical="center"/>
      <protection locked="0"/>
    </xf>
    <xf numFmtId="171" fontId="0" fillId="0" borderId="23" xfId="0" applyNumberFormat="1" applyBorder="1" applyAlignment="1" applyProtection="1">
      <alignment horizontal="center" vertical="center"/>
      <protection locked="0"/>
    </xf>
    <xf numFmtId="49" fontId="0" fillId="0" borderId="27" xfId="0" applyNumberFormat="1" applyBorder="1" applyAlignment="1" applyProtection="1">
      <alignment horizontal="center" vertical="center"/>
      <protection locked="0"/>
    </xf>
    <xf numFmtId="181" fontId="0" fillId="2" borderId="15" xfId="0" applyNumberFormat="1" applyFill="1" applyBorder="1" applyAlignment="1">
      <alignment horizontal="center"/>
    </xf>
    <xf numFmtId="49" fontId="0" fillId="0" borderId="45" xfId="0" applyNumberFormat="1" applyBorder="1" applyAlignment="1" applyProtection="1">
      <alignment horizontal="center" vertical="center"/>
      <protection locked="0"/>
    </xf>
    <xf numFmtId="182" fontId="0" fillId="2" borderId="22" xfId="3" applyNumberFormat="1" applyFont="1" applyFill="1" applyBorder="1" applyAlignment="1" applyProtection="1">
      <alignment horizontal="center" vertical="center"/>
      <protection locked="0"/>
    </xf>
    <xf numFmtId="49" fontId="0" fillId="0" borderId="18" xfId="0" applyNumberFormat="1" applyBorder="1" applyAlignment="1" applyProtection="1">
      <alignment horizontal="center" vertical="center"/>
      <protection locked="0"/>
    </xf>
    <xf numFmtId="0" fontId="18" fillId="2" borderId="7" xfId="0" applyFont="1" applyFill="1" applyBorder="1" applyAlignment="1">
      <alignment horizontal="center" vertical="center"/>
    </xf>
    <xf numFmtId="182" fontId="25" fillId="2" borderId="1" xfId="3" applyNumberFormat="1" applyFont="1" applyFill="1" applyBorder="1" applyAlignment="1" applyProtection="1">
      <alignment horizontal="center" vertical="center"/>
    </xf>
    <xf numFmtId="44" fontId="25" fillId="1" borderId="1" xfId="3" applyFont="1" applyFill="1" applyBorder="1" applyAlignment="1" applyProtection="1">
      <alignment horizontal="center" vertical="center"/>
    </xf>
    <xf numFmtId="49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14" fontId="18" fillId="0" borderId="12" xfId="0" applyNumberFormat="1" applyFont="1" applyBorder="1" applyAlignment="1">
      <alignment horizontal="center" vertical="center"/>
    </xf>
    <xf numFmtId="14" fontId="18" fillId="0" borderId="9" xfId="0" applyNumberFormat="1" applyFont="1" applyBorder="1" applyAlignment="1">
      <alignment horizontal="center" vertical="center"/>
    </xf>
    <xf numFmtId="171" fontId="25" fillId="0" borderId="12" xfId="0" applyNumberFormat="1" applyFont="1" applyBorder="1" applyAlignment="1" applyProtection="1">
      <alignment horizontal="center" vertical="center"/>
      <protection locked="0"/>
    </xf>
    <xf numFmtId="174" fontId="0" fillId="2" borderId="8" xfId="3" applyNumberFormat="1" applyFont="1" applyFill="1" applyBorder="1" applyAlignment="1" applyProtection="1">
      <alignment horizontal="center" vertical="center"/>
      <protection locked="0"/>
    </xf>
    <xf numFmtId="49" fontId="18" fillId="2" borderId="8" xfId="0" applyNumberFormat="1" applyFont="1" applyFill="1" applyBorder="1" applyAlignment="1" applyProtection="1">
      <alignment horizontal="center" vertical="center"/>
      <protection locked="0"/>
    </xf>
    <xf numFmtId="171" fontId="25" fillId="0" borderId="28" xfId="0" applyNumberFormat="1" applyFont="1" applyBorder="1" applyAlignment="1" applyProtection="1">
      <alignment horizontal="center" vertical="center"/>
      <protection locked="0"/>
    </xf>
    <xf numFmtId="174" fontId="0" fillId="2" borderId="15" xfId="3" applyNumberFormat="1" applyFont="1" applyFill="1" applyBorder="1" applyAlignment="1" applyProtection="1">
      <alignment horizontal="center" vertical="center"/>
      <protection locked="0"/>
    </xf>
    <xf numFmtId="49" fontId="18" fillId="2" borderId="15" xfId="0" applyNumberFormat="1" applyFont="1" applyFill="1" applyBorder="1" applyAlignment="1" applyProtection="1">
      <alignment horizontal="center" vertical="center"/>
      <protection locked="0"/>
    </xf>
    <xf numFmtId="49" fontId="7" fillId="11" borderId="27" xfId="0" applyNumberFormat="1" applyFont="1" applyFill="1" applyBorder="1" applyAlignment="1" applyProtection="1">
      <alignment horizontal="center" vertical="center"/>
      <protection locked="0"/>
    </xf>
    <xf numFmtId="49" fontId="18" fillId="2" borderId="27" xfId="0" applyNumberFormat="1" applyFont="1" applyFill="1" applyBorder="1" applyAlignment="1" applyProtection="1">
      <alignment horizontal="center" vertical="center"/>
      <protection locked="0"/>
    </xf>
    <xf numFmtId="171" fontId="0" fillId="0" borderId="15" xfId="0" applyNumberFormat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171" fontId="0" fillId="0" borderId="28" xfId="0" applyNumberFormat="1" applyBorder="1" applyAlignment="1" applyProtection="1">
      <alignment horizontal="center" vertical="center"/>
      <protection locked="0"/>
    </xf>
    <xf numFmtId="171" fontId="25" fillId="0" borderId="28" xfId="0" quotePrefix="1" applyNumberFormat="1" applyFont="1" applyBorder="1" applyAlignment="1" applyProtection="1">
      <alignment horizontal="center" vertical="center"/>
      <protection locked="0"/>
    </xf>
    <xf numFmtId="171" fontId="25" fillId="0" borderId="9" xfId="0" quotePrefix="1" applyNumberFormat="1" applyFont="1" applyBorder="1" applyAlignment="1" applyProtection="1">
      <alignment horizontal="center" vertical="center"/>
      <protection locked="0"/>
    </xf>
    <xf numFmtId="174" fontId="0" fillId="2" borderId="28" xfId="3" applyNumberFormat="1" applyFont="1" applyFill="1" applyBorder="1" applyAlignment="1" applyProtection="1">
      <alignment horizontal="center" vertical="center"/>
      <protection locked="0"/>
    </xf>
    <xf numFmtId="14" fontId="25" fillId="0" borderId="28" xfId="0" quotePrefix="1" applyNumberFormat="1" applyFont="1" applyBorder="1" applyAlignment="1">
      <alignment horizontal="center" vertical="center"/>
    </xf>
    <xf numFmtId="169" fontId="0" fillId="0" borderId="34" xfId="0" applyNumberFormat="1" applyBorder="1" applyAlignment="1">
      <alignment vertical="center"/>
    </xf>
    <xf numFmtId="169" fontId="0" fillId="0" borderId="35" xfId="0" applyNumberFormat="1" applyBorder="1" applyAlignment="1">
      <alignment vertical="center"/>
    </xf>
    <xf numFmtId="169" fontId="0" fillId="0" borderId="29" xfId="0" applyNumberFormat="1" applyBorder="1" applyAlignment="1">
      <alignment vertical="center"/>
    </xf>
    <xf numFmtId="174" fontId="0" fillId="2" borderId="12" xfId="3" applyNumberFormat="1" applyFont="1" applyFill="1" applyBorder="1" applyAlignment="1" applyProtection="1">
      <alignment horizontal="center" vertical="center"/>
    </xf>
    <xf numFmtId="7" fontId="25" fillId="17" borderId="15" xfId="3" applyNumberFormat="1" applyFont="1" applyFill="1" applyBorder="1" applyAlignment="1" applyProtection="1">
      <alignment horizontal="center" vertical="center"/>
    </xf>
    <xf numFmtId="181" fontId="25" fillId="2" borderId="15" xfId="3" applyNumberFormat="1" applyFont="1" applyFill="1" applyBorder="1" applyAlignment="1" applyProtection="1">
      <alignment vertical="center"/>
    </xf>
    <xf numFmtId="44" fontId="0" fillId="0" borderId="28" xfId="0" applyNumberFormat="1" applyBorder="1" applyAlignment="1">
      <alignment horizontal="center" vertical="center"/>
    </xf>
    <xf numFmtId="0" fontId="0" fillId="2" borderId="15" xfId="0" applyFill="1" applyBorder="1" applyAlignment="1">
      <alignment vertical="center"/>
    </xf>
    <xf numFmtId="14" fontId="25" fillId="0" borderId="9" xfId="0" quotePrefix="1" applyNumberFormat="1" applyFont="1" applyBorder="1" applyAlignment="1">
      <alignment horizontal="center" vertical="center"/>
    </xf>
    <xf numFmtId="169" fontId="0" fillId="0" borderId="31" xfId="0" applyNumberFormat="1" applyBorder="1" applyAlignment="1">
      <alignment vertical="center"/>
    </xf>
    <xf numFmtId="169" fontId="0" fillId="0" borderId="32" xfId="0" applyNumberFormat="1" applyBorder="1" applyAlignment="1">
      <alignment vertical="center"/>
    </xf>
    <xf numFmtId="169" fontId="25" fillId="0" borderId="32" xfId="0" applyNumberFormat="1" applyFont="1" applyBorder="1" applyAlignment="1">
      <alignment vertical="center"/>
    </xf>
    <xf numFmtId="169" fontId="25" fillId="0" borderId="33" xfId="0" applyNumberFormat="1" applyFont="1" applyBorder="1" applyAlignment="1">
      <alignment vertical="center"/>
    </xf>
    <xf numFmtId="7" fontId="25" fillId="17" borderId="18" xfId="3" applyNumberFormat="1" applyFont="1" applyFill="1" applyBorder="1" applyAlignment="1" applyProtection="1">
      <alignment horizontal="center" vertical="center"/>
    </xf>
    <xf numFmtId="181" fontId="25" fillId="2" borderId="18" xfId="3" applyNumberFormat="1" applyFont="1" applyFill="1" applyBorder="1" applyAlignment="1" applyProtection="1">
      <alignment vertical="center"/>
    </xf>
    <xf numFmtId="44" fontId="0" fillId="0" borderId="18" xfId="0" applyNumberFormat="1" applyBorder="1" applyAlignment="1">
      <alignment horizontal="center" vertical="center"/>
    </xf>
    <xf numFmtId="7" fontId="0" fillId="17" borderId="1" xfId="3" applyNumberFormat="1" applyFont="1" applyFill="1" applyBorder="1" applyAlignment="1" applyProtection="1">
      <alignment horizontal="center" vertical="center"/>
    </xf>
    <xf numFmtId="44" fontId="25" fillId="1" borderId="1" xfId="3" applyFont="1" applyFill="1" applyBorder="1" applyAlignment="1" applyProtection="1">
      <alignment vertical="center"/>
    </xf>
    <xf numFmtId="0" fontId="0" fillId="5" borderId="1" xfId="0" applyFill="1" applyBorder="1" applyAlignment="1">
      <alignment vertical="center"/>
    </xf>
    <xf numFmtId="0" fontId="17" fillId="14" borderId="0" xfId="0" applyFont="1" applyFill="1" applyAlignment="1">
      <alignment vertical="center"/>
    </xf>
    <xf numFmtId="170" fontId="17" fillId="14" borderId="0" xfId="0" applyNumberFormat="1" applyFont="1" applyFill="1" applyAlignment="1">
      <alignment vertical="center"/>
    </xf>
    <xf numFmtId="171" fontId="25" fillId="0" borderId="73" xfId="16" applyNumberFormat="1" applyBorder="1" applyAlignment="1" applyProtection="1">
      <alignment horizontal="center" vertical="center"/>
      <protection locked="0"/>
    </xf>
    <xf numFmtId="183" fontId="25" fillId="14" borderId="0" xfId="16" applyNumberFormat="1" applyFill="1" applyAlignment="1">
      <alignment vertical="center"/>
    </xf>
    <xf numFmtId="170" fontId="0" fillId="17" borderId="15" xfId="3" applyNumberFormat="1" applyFont="1" applyFill="1" applyBorder="1" applyAlignment="1" applyProtection="1">
      <alignment horizontal="center" vertical="center"/>
      <protection locked="0"/>
    </xf>
    <xf numFmtId="49" fontId="18" fillId="0" borderId="77" xfId="0" applyNumberFormat="1" applyFont="1" applyBorder="1" applyAlignment="1" applyProtection="1">
      <alignment horizontal="center" vertical="center"/>
      <protection locked="0"/>
    </xf>
    <xf numFmtId="49" fontId="18" fillId="2" borderId="78" xfId="0" applyNumberFormat="1" applyFont="1" applyFill="1" applyBorder="1" applyAlignment="1" applyProtection="1">
      <alignment horizontal="center" vertical="center"/>
      <protection locked="0"/>
    </xf>
    <xf numFmtId="171" fontId="25" fillId="0" borderId="79" xfId="12" applyNumberFormat="1" applyBorder="1" applyAlignment="1" applyProtection="1">
      <alignment horizontal="center" vertical="center"/>
      <protection locked="0"/>
    </xf>
    <xf numFmtId="49" fontId="7" fillId="11" borderId="83" xfId="0" applyNumberFormat="1" applyFont="1" applyFill="1" applyBorder="1" applyAlignment="1" applyProtection="1">
      <alignment horizontal="center" vertical="center"/>
      <protection locked="0"/>
    </xf>
    <xf numFmtId="183" fontId="25" fillId="14" borderId="0" xfId="12" applyNumberFormat="1" applyFill="1" applyAlignment="1">
      <alignment vertical="center"/>
    </xf>
    <xf numFmtId="174" fontId="0" fillId="2" borderId="83" xfId="3" applyNumberFormat="1" applyFont="1" applyFill="1" applyBorder="1" applyAlignment="1" applyProtection="1">
      <alignment horizontal="center" vertical="center"/>
      <protection locked="0"/>
    </xf>
    <xf numFmtId="170" fontId="0" fillId="17" borderId="83" xfId="3" applyNumberFormat="1" applyFont="1" applyFill="1" applyBorder="1" applyAlignment="1" applyProtection="1">
      <alignment horizontal="center" vertical="center"/>
      <protection locked="0"/>
    </xf>
    <xf numFmtId="181" fontId="0" fillId="2" borderId="84" xfId="0" applyNumberFormat="1" applyFill="1" applyBorder="1" applyAlignment="1">
      <alignment horizontal="center"/>
    </xf>
    <xf numFmtId="49" fontId="18" fillId="0" borderId="34" xfId="0" applyNumberFormat="1" applyFont="1" applyBorder="1" applyAlignment="1" applyProtection="1">
      <alignment horizontal="center" vertical="center"/>
      <protection locked="0"/>
    </xf>
    <xf numFmtId="49" fontId="18" fillId="2" borderId="83" xfId="0" applyNumberFormat="1" applyFont="1" applyFill="1" applyBorder="1" applyAlignment="1" applyProtection="1">
      <alignment horizontal="center" vertical="center"/>
      <protection locked="0"/>
    </xf>
    <xf numFmtId="171" fontId="0" fillId="0" borderId="83" xfId="0" applyNumberFormat="1" applyBorder="1" applyAlignment="1" applyProtection="1">
      <alignment horizontal="center" vertical="center"/>
      <protection locked="0"/>
    </xf>
    <xf numFmtId="49" fontId="0" fillId="0" borderId="34" xfId="0" applyNumberFormat="1" applyBorder="1" applyAlignment="1" applyProtection="1">
      <alignment horizontal="center" vertical="center"/>
      <protection locked="0"/>
    </xf>
    <xf numFmtId="49" fontId="0" fillId="2" borderId="83" xfId="0" applyNumberFormat="1" applyFill="1" applyBorder="1" applyAlignment="1" applyProtection="1">
      <alignment horizontal="center" vertical="center"/>
      <protection locked="0"/>
    </xf>
    <xf numFmtId="49" fontId="7" fillId="11" borderId="22" xfId="0" applyNumberFormat="1" applyFont="1" applyFill="1" applyBorder="1" applyAlignment="1" applyProtection="1">
      <alignment horizontal="center" vertical="center"/>
      <protection locked="0"/>
    </xf>
    <xf numFmtId="171" fontId="25" fillId="0" borderId="87" xfId="0" quotePrefix="1" applyNumberFormat="1" applyFont="1" applyBorder="1" applyAlignment="1" applyProtection="1">
      <alignment horizontal="center" vertical="center"/>
      <protection locked="0"/>
    </xf>
    <xf numFmtId="49" fontId="7" fillId="11" borderId="87" xfId="0" applyNumberFormat="1" applyFont="1" applyFill="1" applyBorder="1" applyAlignment="1" applyProtection="1">
      <alignment horizontal="center" vertical="center"/>
      <protection locked="0"/>
    </xf>
    <xf numFmtId="181" fontId="0" fillId="14" borderId="0" xfId="0" applyNumberFormat="1" applyFill="1"/>
    <xf numFmtId="49" fontId="0" fillId="0" borderId="34" xfId="0" applyNumberFormat="1" applyBorder="1" applyAlignment="1">
      <alignment horizontal="left" vertical="center"/>
    </xf>
    <xf numFmtId="49" fontId="0" fillId="0" borderId="35" xfId="0" applyNumberFormat="1" applyBorder="1" applyAlignment="1">
      <alignment horizontal="left" vertical="center"/>
    </xf>
    <xf numFmtId="49" fontId="25" fillId="0" borderId="35" xfId="0" applyNumberFormat="1" applyFont="1" applyBorder="1" applyAlignment="1">
      <alignment horizontal="left" vertical="center"/>
    </xf>
    <xf numFmtId="49" fontId="25" fillId="0" borderId="29" xfId="0" applyNumberFormat="1" applyFont="1" applyBorder="1" applyAlignment="1">
      <alignment horizontal="left" vertical="center"/>
    </xf>
    <xf numFmtId="174" fontId="0" fillId="0" borderId="28" xfId="3" applyNumberFormat="1" applyFont="1" applyFill="1" applyBorder="1" applyAlignment="1" applyProtection="1">
      <alignment horizontal="center" vertical="center"/>
    </xf>
    <xf numFmtId="170" fontId="25" fillId="17" borderId="83" xfId="3" applyNumberFormat="1" applyFont="1" applyFill="1" applyBorder="1" applyAlignment="1" applyProtection="1">
      <alignment horizontal="center" vertical="center"/>
    </xf>
    <xf numFmtId="181" fontId="25" fillId="2" borderId="83" xfId="3" applyNumberFormat="1" applyFont="1" applyFill="1" applyBorder="1" applyAlignment="1" applyProtection="1">
      <alignment horizontal="center" vertical="center"/>
    </xf>
    <xf numFmtId="0" fontId="0" fillId="2" borderId="83" xfId="0" applyFill="1" applyBorder="1" applyAlignment="1">
      <alignment vertical="center"/>
    </xf>
    <xf numFmtId="49" fontId="0" fillId="0" borderId="84" xfId="0" applyNumberFormat="1" applyBorder="1" applyAlignment="1">
      <alignment horizontal="left" vertical="center"/>
    </xf>
    <xf numFmtId="49" fontId="0" fillId="0" borderId="85" xfId="0" applyNumberFormat="1" applyBorder="1" applyAlignment="1">
      <alignment horizontal="left" vertical="center"/>
    </xf>
    <xf numFmtId="49" fontId="25" fillId="0" borderId="85" xfId="0" applyNumberFormat="1" applyFont="1" applyBorder="1" applyAlignment="1">
      <alignment horizontal="left" vertical="center"/>
    </xf>
    <xf numFmtId="49" fontId="25" fillId="0" borderId="86" xfId="0" applyNumberFormat="1" applyFont="1" applyBorder="1" applyAlignment="1">
      <alignment horizontal="left" vertical="center"/>
    </xf>
    <xf numFmtId="174" fontId="0" fillId="0" borderId="83" xfId="3" applyNumberFormat="1" applyFont="1" applyFill="1" applyBorder="1" applyAlignment="1" applyProtection="1">
      <alignment horizontal="center" vertical="center"/>
    </xf>
    <xf numFmtId="170" fontId="25" fillId="17" borderId="87" xfId="3" applyNumberFormat="1" applyFont="1" applyFill="1" applyBorder="1" applyAlignment="1" applyProtection="1">
      <alignment horizontal="center" vertical="center"/>
    </xf>
    <xf numFmtId="181" fontId="25" fillId="2" borderId="87" xfId="3" applyNumberFormat="1" applyFont="1" applyFill="1" applyBorder="1" applyAlignment="1" applyProtection="1">
      <alignment horizontal="center" vertical="center"/>
    </xf>
    <xf numFmtId="44" fontId="0" fillId="0" borderId="87" xfId="0" applyNumberFormat="1" applyBorder="1" applyAlignment="1">
      <alignment horizontal="center" vertical="center"/>
    </xf>
    <xf numFmtId="0" fontId="0" fillId="2" borderId="87" xfId="0" applyFill="1" applyBorder="1" applyAlignment="1">
      <alignment vertical="center"/>
    </xf>
    <xf numFmtId="174" fontId="25" fillId="2" borderId="91" xfId="3" applyNumberFormat="1" applyFont="1" applyFill="1" applyBorder="1" applyAlignment="1" applyProtection="1">
      <alignment horizontal="center" vertical="center"/>
    </xf>
    <xf numFmtId="170" fontId="25" fillId="17" borderId="91" xfId="3" applyNumberFormat="1" applyFont="1" applyFill="1" applyBorder="1" applyAlignment="1" applyProtection="1">
      <alignment horizontal="center" vertical="center"/>
    </xf>
    <xf numFmtId="181" fontId="0" fillId="2" borderId="91" xfId="0" applyNumberFormat="1" applyFill="1" applyBorder="1" applyAlignment="1">
      <alignment horizontal="center"/>
    </xf>
    <xf numFmtId="44" fontId="25" fillId="1" borderId="91" xfId="3" applyFont="1" applyFill="1" applyBorder="1" applyAlignment="1" applyProtection="1">
      <alignment vertical="center"/>
    </xf>
    <xf numFmtId="0" fontId="0" fillId="5" borderId="91" xfId="0" applyFill="1" applyBorder="1" applyAlignment="1">
      <alignment vertical="center"/>
    </xf>
    <xf numFmtId="14" fontId="0" fillId="0" borderId="0" xfId="0" applyNumberFormat="1" applyAlignment="1">
      <alignment horizontal="center" vertical="center"/>
    </xf>
    <xf numFmtId="2" fontId="0" fillId="14" borderId="0" xfId="0" applyNumberFormat="1" applyFill="1" applyAlignment="1">
      <alignment vertical="center"/>
    </xf>
    <xf numFmtId="49" fontId="18" fillId="14" borderId="30" xfId="0" applyNumberFormat="1" applyFont="1" applyFill="1" applyBorder="1" applyAlignment="1">
      <alignment horizontal="center" vertical="center"/>
    </xf>
    <xf numFmtId="2" fontId="18" fillId="2" borderId="8" xfId="0" applyNumberFormat="1" applyFont="1" applyFill="1" applyBorder="1" applyAlignment="1">
      <alignment horizontal="center" vertical="center"/>
    </xf>
    <xf numFmtId="49" fontId="60" fillId="0" borderId="8" xfId="0" applyNumberFormat="1" applyFont="1" applyBorder="1" applyAlignment="1">
      <alignment horizontal="center" vertical="center"/>
    </xf>
    <xf numFmtId="169" fontId="18" fillId="0" borderId="91" xfId="0" applyNumberFormat="1" applyFont="1" applyBorder="1" applyAlignment="1">
      <alignment horizontal="center" vertical="center"/>
    </xf>
    <xf numFmtId="169" fontId="18" fillId="14" borderId="30" xfId="0" applyNumberFormat="1" applyFont="1" applyFill="1" applyBorder="1" applyAlignment="1">
      <alignment vertical="center"/>
    </xf>
    <xf numFmtId="44" fontId="18" fillId="14" borderId="30" xfId="3" applyFont="1" applyFill="1" applyBorder="1" applyAlignment="1" applyProtection="1">
      <alignment horizontal="center" vertical="center"/>
    </xf>
    <xf numFmtId="182" fontId="18" fillId="2" borderId="91" xfId="0" applyNumberFormat="1" applyFont="1" applyFill="1" applyBorder="1" applyAlignment="1">
      <alignment horizontal="center" vertical="center"/>
    </xf>
    <xf numFmtId="170" fontId="18" fillId="2" borderId="91" xfId="0" applyNumberFormat="1" applyFont="1" applyFill="1" applyBorder="1" applyAlignment="1">
      <alignment horizontal="center" vertical="center"/>
    </xf>
    <xf numFmtId="181" fontId="18" fillId="2" borderId="91" xfId="0" quotePrefix="1" applyNumberFormat="1" applyFont="1" applyFill="1" applyBorder="1" applyAlignment="1">
      <alignment horizontal="center" vertical="center"/>
    </xf>
    <xf numFmtId="44" fontId="0" fillId="14" borderId="0" xfId="0" applyNumberFormat="1" applyFill="1" applyAlignment="1">
      <alignment vertical="center"/>
    </xf>
    <xf numFmtId="169" fontId="0" fillId="14" borderId="0" xfId="0" applyNumberFormat="1" applyFill="1" applyAlignment="1">
      <alignment horizontal="center" vertical="center"/>
    </xf>
    <xf numFmtId="44" fontId="18" fillId="14" borderId="0" xfId="3" applyFont="1" applyFill="1" applyBorder="1" applyAlignment="1" applyProtection="1">
      <alignment horizontal="center" vertical="center"/>
    </xf>
    <xf numFmtId="169" fontId="25" fillId="14" borderId="0" xfId="0" applyNumberFormat="1" applyFont="1" applyFill="1" applyAlignment="1">
      <alignment vertical="center"/>
    </xf>
    <xf numFmtId="44" fontId="0" fillId="14" borderId="0" xfId="3" applyFont="1" applyFill="1" applyBorder="1" applyAlignment="1" applyProtection="1">
      <alignment vertical="center"/>
    </xf>
    <xf numFmtId="169" fontId="10" fillId="14" borderId="0" xfId="0" applyNumberFormat="1" applyFont="1" applyFill="1" applyAlignment="1">
      <alignment vertical="center"/>
    </xf>
    <xf numFmtId="169" fontId="55" fillId="14" borderId="0" xfId="0" applyNumberFormat="1" applyFont="1" applyFill="1" applyAlignment="1">
      <alignment vertical="center"/>
    </xf>
    <xf numFmtId="169" fontId="18" fillId="14" borderId="0" xfId="0" applyNumberFormat="1" applyFont="1" applyFill="1" applyAlignment="1">
      <alignment horizontal="right" vertical="center"/>
    </xf>
    <xf numFmtId="44" fontId="18" fillId="14" borderId="0" xfId="0" applyNumberFormat="1" applyFont="1" applyFill="1" applyAlignment="1">
      <alignment horizontal="right" vertical="center"/>
    </xf>
    <xf numFmtId="44" fontId="10" fillId="14" borderId="0" xfId="0" applyNumberFormat="1" applyFont="1" applyFill="1" applyAlignment="1">
      <alignment vertical="center"/>
    </xf>
    <xf numFmtId="169" fontId="0" fillId="0" borderId="0" xfId="0" applyNumberFormat="1" applyAlignment="1">
      <alignment horizontal="center" vertical="center"/>
    </xf>
    <xf numFmtId="170" fontId="7" fillId="0" borderId="0" xfId="0" applyNumberFormat="1" applyFont="1"/>
    <xf numFmtId="0" fontId="65" fillId="14" borderId="0" xfId="0" applyFont="1" applyFill="1"/>
    <xf numFmtId="14" fontId="5" fillId="0" borderId="0" xfId="1" applyNumberFormat="1" applyFont="1"/>
    <xf numFmtId="9" fontId="21" fillId="4" borderId="0" xfId="0" applyNumberFormat="1" applyFont="1" applyFill="1" applyAlignment="1">
      <alignment horizontal="center" vertical="center" wrapText="1"/>
    </xf>
    <xf numFmtId="167" fontId="31" fillId="14" borderId="0" xfId="2" applyNumberFormat="1" applyFont="1" applyFill="1" applyAlignment="1">
      <alignment vertical="center"/>
    </xf>
    <xf numFmtId="4" fontId="28" fillId="12" borderId="78" xfId="2" applyNumberFormat="1" applyFont="1" applyFill="1" applyBorder="1" applyAlignment="1" applyProtection="1">
      <alignment horizontal="center" vertical="center"/>
      <protection locked="0"/>
    </xf>
    <xf numFmtId="4" fontId="28" fillId="12" borderId="83" xfId="2" applyNumberFormat="1" applyFont="1" applyFill="1" applyBorder="1" applyAlignment="1" applyProtection="1">
      <alignment horizontal="center" vertical="center"/>
      <protection locked="0"/>
    </xf>
    <xf numFmtId="4" fontId="28" fillId="12" borderId="22" xfId="2" applyNumberFormat="1" applyFont="1" applyFill="1" applyBorder="1" applyAlignment="1" applyProtection="1">
      <alignment horizontal="center" vertical="center"/>
      <protection locked="0"/>
    </xf>
    <xf numFmtId="2" fontId="28" fillId="15" borderId="91" xfId="2" applyNumberFormat="1" applyFont="1" applyFill="1" applyBorder="1" applyAlignment="1">
      <alignment horizontal="center" vertical="center"/>
    </xf>
    <xf numFmtId="0" fontId="4" fillId="0" borderId="0" xfId="1" applyNumberFormat="1" applyFont="1"/>
    <xf numFmtId="0" fontId="8" fillId="0" borderId="9" xfId="0" applyFont="1" applyBorder="1" applyAlignment="1">
      <alignment horizontal="center" vertical="center"/>
    </xf>
    <xf numFmtId="1" fontId="24" fillId="0" borderId="91" xfId="0" applyNumberFormat="1" applyFont="1" applyBorder="1" applyAlignment="1">
      <alignment horizontal="center" vertical="center"/>
    </xf>
    <xf numFmtId="0" fontId="8" fillId="0" borderId="78" xfId="0" applyFont="1" applyBorder="1" applyAlignment="1">
      <alignment horizontal="center"/>
    </xf>
    <xf numFmtId="0" fontId="8" fillId="0" borderId="96" xfId="0" applyFont="1" applyBorder="1" applyAlignment="1">
      <alignment horizontal="center"/>
    </xf>
    <xf numFmtId="0" fontId="8" fillId="0" borderId="96" xfId="0" applyFont="1" applyBorder="1" applyAlignment="1">
      <alignment horizontal="center" vertical="center" wrapText="1"/>
    </xf>
    <xf numFmtId="0" fontId="8" fillId="0" borderId="96" xfId="0" applyFont="1" applyBorder="1" applyAlignment="1">
      <alignment horizontal="center" vertical="center"/>
    </xf>
    <xf numFmtId="2" fontId="8" fillId="0" borderId="87" xfId="0" applyNumberFormat="1" applyFont="1" applyBorder="1" applyAlignment="1">
      <alignment horizontal="center"/>
    </xf>
    <xf numFmtId="0" fontId="8" fillId="9" borderId="87" xfId="0" applyFont="1" applyFill="1" applyBorder="1" applyAlignment="1">
      <alignment horizontal="center" vertical="center"/>
    </xf>
    <xf numFmtId="0" fontId="8" fillId="14" borderId="87" xfId="0" applyFont="1" applyFill="1" applyBorder="1" applyAlignment="1">
      <alignment horizontal="center" vertical="center"/>
    </xf>
    <xf numFmtId="169" fontId="7" fillId="0" borderId="100" xfId="0" applyNumberFormat="1" applyFont="1" applyBorder="1" applyAlignment="1" applyProtection="1">
      <alignment horizontal="center"/>
      <protection locked="0"/>
    </xf>
    <xf numFmtId="0" fontId="7" fillId="0" borderId="100" xfId="0" applyFont="1" applyBorder="1" applyAlignment="1" applyProtection="1">
      <alignment horizontal="center"/>
      <protection locked="0"/>
    </xf>
    <xf numFmtId="170" fontId="7" fillId="2" borderId="96" xfId="0" applyNumberFormat="1" applyFont="1" applyFill="1" applyBorder="1" applyAlignment="1">
      <alignment horizontal="center"/>
    </xf>
    <xf numFmtId="169" fontId="7" fillId="0" borderId="28" xfId="0" applyNumberFormat="1" applyFont="1" applyBorder="1" applyAlignment="1" applyProtection="1">
      <alignment horizontal="center"/>
      <protection locked="0"/>
    </xf>
    <xf numFmtId="170" fontId="7" fillId="2" borderId="104" xfId="0" applyNumberFormat="1" applyFont="1" applyFill="1" applyBorder="1" applyAlignment="1">
      <alignment horizontal="center"/>
    </xf>
    <xf numFmtId="170" fontId="7" fillId="2" borderId="104" xfId="0" applyNumberFormat="1" applyFont="1" applyFill="1" applyBorder="1" applyAlignment="1">
      <alignment horizontal="center" vertical="center"/>
    </xf>
    <xf numFmtId="49" fontId="7" fillId="2" borderId="104" xfId="0" applyNumberFormat="1" applyFont="1" applyFill="1" applyBorder="1" applyAlignment="1" applyProtection="1">
      <alignment horizontal="center"/>
      <protection locked="0"/>
    </xf>
    <xf numFmtId="169" fontId="7" fillId="0" borderId="104" xfId="0" applyNumberFormat="1" applyFont="1" applyBorder="1" applyAlignment="1" applyProtection="1">
      <alignment horizontal="center"/>
      <protection locked="0"/>
    </xf>
    <xf numFmtId="0" fontId="7" fillId="0" borderId="104" xfId="0" applyFont="1" applyBorder="1" applyAlignment="1" applyProtection="1">
      <alignment horizontal="center"/>
      <protection locked="0"/>
    </xf>
    <xf numFmtId="169" fontId="7" fillId="0" borderId="105" xfId="0" applyNumberFormat="1" applyFont="1" applyBorder="1" applyAlignment="1" applyProtection="1">
      <alignment horizontal="center"/>
      <protection locked="0"/>
    </xf>
    <xf numFmtId="0" fontId="7" fillId="0" borderId="105" xfId="0" applyFont="1" applyBorder="1" applyAlignment="1" applyProtection="1">
      <alignment horizontal="center"/>
      <protection locked="0"/>
    </xf>
    <xf numFmtId="49" fontId="7" fillId="2" borderId="109" xfId="0" applyNumberFormat="1" applyFont="1" applyFill="1" applyBorder="1" applyAlignment="1" applyProtection="1">
      <alignment horizontal="center"/>
      <protection locked="0"/>
    </xf>
    <xf numFmtId="0" fontId="8" fillId="2" borderId="110" xfId="0" applyFont="1" applyFill="1" applyBorder="1" applyAlignment="1">
      <alignment horizontal="center"/>
    </xf>
    <xf numFmtId="0" fontId="25" fillId="2" borderId="110" xfId="0" applyFont="1" applyFill="1" applyBorder="1" applyAlignment="1">
      <alignment horizontal="center" vertical="center"/>
    </xf>
    <xf numFmtId="170" fontId="7" fillId="2" borderId="110" xfId="0" applyNumberFormat="1" applyFont="1" applyFill="1" applyBorder="1" applyAlignment="1">
      <alignment horizontal="center"/>
    </xf>
    <xf numFmtId="170" fontId="7" fillId="2" borderId="110" xfId="0" applyNumberFormat="1" applyFont="1" applyFill="1" applyBorder="1" applyAlignment="1">
      <alignment horizontal="center" vertical="center"/>
    </xf>
    <xf numFmtId="0" fontId="7" fillId="5" borderId="110" xfId="0" applyFont="1" applyFill="1" applyBorder="1"/>
    <xf numFmtId="0" fontId="8" fillId="0" borderId="87" xfId="0" applyFont="1" applyBorder="1" applyAlignment="1">
      <alignment horizontal="center" vertical="center"/>
    </xf>
    <xf numFmtId="0" fontId="0" fillId="13" borderId="87" xfId="0" applyFill="1" applyBorder="1"/>
    <xf numFmtId="0" fontId="13" fillId="9" borderId="87" xfId="0" applyFont="1" applyFill="1" applyBorder="1" applyAlignment="1">
      <alignment horizontal="center" vertical="center" wrapText="1"/>
    </xf>
    <xf numFmtId="169" fontId="7" fillId="0" borderId="27" xfId="0" applyNumberFormat="1" applyFont="1" applyBorder="1" applyAlignment="1" applyProtection="1">
      <alignment horizontal="center"/>
      <protection locked="0"/>
    </xf>
    <xf numFmtId="170" fontId="7" fillId="0" borderId="110" xfId="0" applyNumberFormat="1" applyFont="1" applyBorder="1" applyAlignment="1" applyProtection="1">
      <alignment horizontal="center" vertical="center"/>
      <protection locked="0"/>
    </xf>
    <xf numFmtId="170" fontId="7" fillId="0" borderId="104" xfId="0" applyNumberFormat="1" applyFont="1" applyBorder="1" applyAlignment="1" applyProtection="1">
      <alignment horizontal="center" vertical="center"/>
      <protection locked="0"/>
    </xf>
    <xf numFmtId="169" fontId="7" fillId="0" borderId="9" xfId="0" applyNumberFormat="1" applyFont="1" applyBorder="1" applyAlignment="1" applyProtection="1">
      <alignment horizontal="center"/>
      <protection locked="0"/>
    </xf>
    <xf numFmtId="0" fontId="8" fillId="14" borderId="26" xfId="0" applyFont="1" applyFill="1" applyBorder="1" applyAlignment="1">
      <alignment horizontal="center"/>
    </xf>
    <xf numFmtId="0" fontId="8" fillId="0" borderId="100" xfId="0" applyFont="1" applyBorder="1" applyAlignment="1">
      <alignment horizontal="center"/>
    </xf>
    <xf numFmtId="0" fontId="7" fillId="13" borderId="87" xfId="0" applyFont="1" applyFill="1" applyBorder="1"/>
    <xf numFmtId="49" fontId="7" fillId="11" borderId="96" xfId="0" applyNumberFormat="1" applyFont="1" applyFill="1" applyBorder="1" applyAlignment="1" applyProtection="1">
      <alignment horizontal="center" vertical="center"/>
      <protection locked="0"/>
    </xf>
    <xf numFmtId="49" fontId="7" fillId="11" borderId="104" xfId="0" applyNumberFormat="1" applyFont="1" applyFill="1" applyBorder="1" applyAlignment="1" applyProtection="1">
      <alignment horizontal="center" vertical="center"/>
      <protection locked="0"/>
    </xf>
    <xf numFmtId="170" fontId="7" fillId="0" borderId="104" xfId="0" applyNumberFormat="1" applyFont="1" applyBorder="1" applyAlignment="1" applyProtection="1">
      <alignment horizontal="center"/>
      <protection locked="0"/>
    </xf>
    <xf numFmtId="169" fontId="7" fillId="0" borderId="109" xfId="0" applyNumberFormat="1" applyFont="1" applyBorder="1" applyAlignment="1" applyProtection="1">
      <alignment horizontal="center"/>
      <protection locked="0"/>
    </xf>
    <xf numFmtId="170" fontId="7" fillId="0" borderId="109" xfId="0" applyNumberFormat="1" applyFont="1" applyBorder="1" applyAlignment="1" applyProtection="1">
      <alignment horizontal="center"/>
      <protection locked="0"/>
    </xf>
    <xf numFmtId="0" fontId="8" fillId="0" borderId="110" xfId="0" applyFont="1" applyBorder="1" applyAlignment="1">
      <alignment horizontal="center"/>
    </xf>
    <xf numFmtId="0" fontId="8" fillId="11" borderId="96" xfId="0" applyFont="1" applyFill="1" applyBorder="1" applyAlignment="1">
      <alignment horizontal="center" vertical="center" wrapText="1"/>
    </xf>
    <xf numFmtId="49" fontId="7" fillId="11" borderId="104" xfId="0" applyNumberFormat="1" applyFont="1" applyFill="1" applyBorder="1" applyAlignment="1" applyProtection="1">
      <alignment horizontal="center"/>
      <protection locked="0"/>
    </xf>
    <xf numFmtId="49" fontId="7" fillId="11" borderId="87" xfId="0" applyNumberFormat="1" applyFont="1" applyFill="1" applyBorder="1" applyAlignment="1" applyProtection="1">
      <alignment horizontal="center"/>
      <protection locked="0"/>
    </xf>
    <xf numFmtId="44" fontId="7" fillId="1" borderId="110" xfId="0" applyNumberFormat="1" applyFont="1" applyFill="1" applyBorder="1" applyAlignment="1">
      <alignment horizontal="center"/>
    </xf>
    <xf numFmtId="170" fontId="6" fillId="6" borderId="110" xfId="0" applyNumberFormat="1" applyFont="1" applyFill="1" applyBorder="1" applyAlignment="1">
      <alignment horizontal="center" vertical="center"/>
    </xf>
    <xf numFmtId="44" fontId="7" fillId="7" borderId="110" xfId="0" applyNumberFormat="1" applyFont="1" applyFill="1" applyBorder="1"/>
    <xf numFmtId="0" fontId="13" fillId="0" borderId="18" xfId="0" applyFont="1" applyBorder="1" applyAlignment="1">
      <alignment horizontal="center" vertical="center"/>
    </xf>
    <xf numFmtId="0" fontId="13" fillId="14" borderId="87" xfId="0" applyFont="1" applyFill="1" applyBorder="1" applyAlignment="1">
      <alignment horizontal="center" vertical="center"/>
    </xf>
    <xf numFmtId="0" fontId="3" fillId="0" borderId="0" xfId="1" applyNumberFormat="1" applyFont="1"/>
    <xf numFmtId="169" fontId="3" fillId="0" borderId="0" xfId="1" applyFont="1"/>
    <xf numFmtId="167" fontId="69" fillId="14" borderId="97" xfId="2" quotePrefix="1" applyNumberFormat="1" applyFont="1" applyFill="1" applyBorder="1" applyAlignment="1">
      <alignment horizontal="center" vertical="center" wrapText="1"/>
    </xf>
    <xf numFmtId="167" fontId="69" fillId="14" borderId="110" xfId="2" quotePrefix="1" applyNumberFormat="1" applyFont="1" applyFill="1" applyBorder="1" applyAlignment="1">
      <alignment horizontal="center" vertical="center" wrapText="1"/>
    </xf>
    <xf numFmtId="167" fontId="28" fillId="2" borderId="110" xfId="2" applyNumberFormat="1" applyFont="1" applyFill="1" applyBorder="1" applyProtection="1">
      <protection locked="0"/>
    </xf>
    <xf numFmtId="167" fontId="18" fillId="14" borderId="110" xfId="2" quotePrefix="1" applyNumberFormat="1" applyFont="1" applyFill="1" applyBorder="1" applyAlignment="1">
      <alignment horizontal="center"/>
    </xf>
    <xf numFmtId="2" fontId="8" fillId="14" borderId="9" xfId="0" applyNumberFormat="1" applyFont="1" applyFill="1" applyBorder="1" applyAlignment="1">
      <alignment horizontal="center" vertical="center"/>
    </xf>
    <xf numFmtId="0" fontId="8" fillId="0" borderId="110" xfId="0" applyFont="1" applyBorder="1" applyAlignment="1">
      <alignment horizontal="center" vertical="center"/>
    </xf>
    <xf numFmtId="0" fontId="10" fillId="0" borderId="0" xfId="0" applyFont="1"/>
    <xf numFmtId="2" fontId="8" fillId="14" borderId="110" xfId="0" applyNumberFormat="1" applyFont="1" applyFill="1" applyBorder="1" applyAlignment="1">
      <alignment horizontal="center" vertical="center"/>
    </xf>
    <xf numFmtId="0" fontId="59" fillId="14" borderId="0" xfId="2" applyFont="1" applyFill="1"/>
    <xf numFmtId="0" fontId="40" fillId="14" borderId="77" xfId="2" applyFont="1" applyFill="1" applyBorder="1" applyAlignment="1">
      <alignment vertical="center"/>
    </xf>
    <xf numFmtId="0" fontId="40" fillId="14" borderId="112" xfId="2" applyFont="1" applyFill="1" applyBorder="1" applyAlignment="1">
      <alignment vertical="center"/>
    </xf>
    <xf numFmtId="0" fontId="72" fillId="14" borderId="53" xfId="2" applyFont="1" applyFill="1" applyBorder="1" applyAlignment="1">
      <alignment horizontal="center" vertical="center"/>
    </xf>
    <xf numFmtId="169" fontId="2" fillId="0" borderId="0" xfId="1" applyFont="1"/>
    <xf numFmtId="0" fontId="2" fillId="0" borderId="0" xfId="1" applyNumberFormat="1" applyFont="1"/>
    <xf numFmtId="0" fontId="47" fillId="0" borderId="46" xfId="2" applyFont="1" applyBorder="1" applyAlignment="1">
      <alignment horizontal="center" vertical="center"/>
    </xf>
    <xf numFmtId="169" fontId="48" fillId="14" borderId="0" xfId="2" applyNumberFormat="1" applyFont="1" applyFill="1" applyAlignment="1">
      <alignment horizontal="center" vertical="center"/>
    </xf>
    <xf numFmtId="176" fontId="25" fillId="14" borderId="0" xfId="2" applyNumberFormat="1" applyFill="1" applyAlignment="1">
      <alignment horizontal="center"/>
    </xf>
    <xf numFmtId="0" fontId="41" fillId="0" borderId="0" xfId="2" applyFont="1"/>
    <xf numFmtId="176" fontId="41" fillId="14" borderId="0" xfId="2" applyNumberFormat="1" applyFont="1" applyFill="1" applyAlignment="1">
      <alignment horizontal="left"/>
    </xf>
    <xf numFmtId="0" fontId="42" fillId="14" borderId="0" xfId="2" applyFont="1" applyFill="1" applyAlignment="1">
      <alignment horizontal="center"/>
    </xf>
    <xf numFmtId="0" fontId="25" fillId="14" borderId="0" xfId="2" applyFill="1" applyAlignment="1">
      <alignment horizontal="right" vertical="top" wrapText="1"/>
    </xf>
    <xf numFmtId="0" fontId="25" fillId="14" borderId="0" xfId="2" quotePrefix="1" applyFill="1" applyAlignment="1">
      <alignment horizontal="left" vertical="top" wrapText="1"/>
    </xf>
    <xf numFmtId="176" fontId="45" fillId="14" borderId="0" xfId="2" applyNumberFormat="1" applyFont="1" applyFill="1" applyAlignment="1">
      <alignment wrapText="1"/>
    </xf>
    <xf numFmtId="0" fontId="44" fillId="14" borderId="0" xfId="2" applyFont="1" applyFill="1" applyAlignment="1">
      <alignment horizontal="left" wrapText="1"/>
    </xf>
    <xf numFmtId="0" fontId="45" fillId="14" borderId="0" xfId="2" applyFont="1" applyFill="1" applyAlignment="1">
      <alignment wrapText="1"/>
    </xf>
    <xf numFmtId="0" fontId="45" fillId="0" borderId="0" xfId="2" applyFont="1" applyAlignment="1">
      <alignment wrapText="1"/>
    </xf>
    <xf numFmtId="0" fontId="45" fillId="0" borderId="0" xfId="2" applyFont="1" applyAlignment="1">
      <alignment horizontal="right"/>
    </xf>
    <xf numFmtId="177" fontId="45" fillId="0" borderId="0" xfId="2" applyNumberFormat="1" applyFont="1" applyAlignment="1">
      <alignment horizontal="centerContinuous"/>
    </xf>
    <xf numFmtId="0" fontId="45" fillId="0" borderId="0" xfId="2" applyFont="1" applyAlignment="1">
      <alignment horizontal="centerContinuous"/>
    </xf>
    <xf numFmtId="0" fontId="45" fillId="0" borderId="0" xfId="2" applyFont="1"/>
    <xf numFmtId="0" fontId="28" fillId="14" borderId="0" xfId="2" applyFont="1" applyFill="1" applyAlignment="1">
      <alignment textRotation="90"/>
    </xf>
    <xf numFmtId="176" fontId="28" fillId="14" borderId="0" xfId="2" applyNumberFormat="1" applyFont="1" applyFill="1" applyAlignment="1">
      <alignment horizontal="center" wrapText="1"/>
    </xf>
    <xf numFmtId="0" fontId="33" fillId="14" borderId="0" xfId="2" applyFont="1" applyFill="1" applyAlignment="1">
      <alignment vertical="center"/>
    </xf>
    <xf numFmtId="0" fontId="33" fillId="0" borderId="0" xfId="2" applyFont="1" applyAlignment="1">
      <alignment vertical="center"/>
    </xf>
    <xf numFmtId="0" fontId="33" fillId="14" borderId="57" xfId="2" applyFont="1" applyFill="1" applyBorder="1" applyAlignment="1">
      <alignment vertical="center" wrapText="1"/>
    </xf>
    <xf numFmtId="0" fontId="48" fillId="2" borderId="60" xfId="2" applyFont="1" applyFill="1" applyBorder="1" applyAlignment="1">
      <alignment horizontal="center" vertical="center"/>
    </xf>
    <xf numFmtId="170" fontId="48" fillId="2" borderId="61" xfId="2" applyNumberFormat="1" applyFont="1" applyFill="1" applyBorder="1" applyAlignment="1">
      <alignment horizontal="center" vertical="center"/>
    </xf>
    <xf numFmtId="167" fontId="25" fillId="14" borderId="0" xfId="2" applyNumberFormat="1" applyFill="1" applyAlignment="1">
      <alignment horizontal="center"/>
    </xf>
    <xf numFmtId="167" fontId="73" fillId="2" borderId="110" xfId="2" applyNumberFormat="1" applyFont="1" applyFill="1" applyBorder="1"/>
    <xf numFmtId="167" fontId="25" fillId="2" borderId="110" xfId="2" applyNumberFormat="1" applyFill="1" applyBorder="1" applyAlignment="1">
      <alignment horizontal="center" vertical="center"/>
    </xf>
    <xf numFmtId="0" fontId="74" fillId="0" borderId="36" xfId="1" applyNumberFormat="1" applyFont="1" applyBorder="1"/>
    <xf numFmtId="0" fontId="74" fillId="0" borderId="36" xfId="1" applyNumberFormat="1" applyFont="1" applyBorder="1" applyAlignment="1">
      <alignment horizontal="center"/>
    </xf>
    <xf numFmtId="171" fontId="1" fillId="0" borderId="36" xfId="1" applyNumberFormat="1" applyFont="1" applyBorder="1"/>
    <xf numFmtId="0" fontId="1" fillId="0" borderId="36" xfId="1" applyNumberFormat="1" applyFont="1" applyBorder="1"/>
    <xf numFmtId="0" fontId="26" fillId="0" borderId="36" xfId="1" applyNumberFormat="1" applyBorder="1" applyAlignment="1">
      <alignment horizontal="center"/>
    </xf>
    <xf numFmtId="0" fontId="26" fillId="20" borderId="36" xfId="1" applyNumberFormat="1" applyFill="1" applyBorder="1" applyAlignment="1">
      <alignment horizontal="center"/>
    </xf>
    <xf numFmtId="0" fontId="1" fillId="20" borderId="36" xfId="1" applyNumberFormat="1" applyFont="1" applyFill="1" applyBorder="1" applyAlignment="1">
      <alignment horizontal="center"/>
    </xf>
    <xf numFmtId="169" fontId="1" fillId="0" borderId="36" xfId="1" applyFont="1" applyBorder="1"/>
    <xf numFmtId="169" fontId="26" fillId="0" borderId="36" xfId="1" applyBorder="1" applyAlignment="1">
      <alignment horizontal="center"/>
    </xf>
    <xf numFmtId="171" fontId="66" fillId="0" borderId="36" xfId="1" applyNumberFormat="1" applyFont="1" applyBorder="1"/>
    <xf numFmtId="0" fontId="25" fillId="0" borderId="36" xfId="2" applyBorder="1" applyAlignment="1">
      <alignment horizontal="center"/>
    </xf>
    <xf numFmtId="0" fontId="1" fillId="0" borderId="36" xfId="1" applyNumberFormat="1" applyFont="1" applyBorder="1" applyAlignment="1">
      <alignment horizontal="center"/>
    </xf>
    <xf numFmtId="169" fontId="26" fillId="20" borderId="36" xfId="1" applyFill="1" applyBorder="1" applyAlignment="1">
      <alignment horizontal="center"/>
    </xf>
    <xf numFmtId="0" fontId="25" fillId="0" borderId="36" xfId="2" applyBorder="1"/>
    <xf numFmtId="0" fontId="26" fillId="0" borderId="36" xfId="1" applyNumberFormat="1" applyBorder="1"/>
    <xf numFmtId="0" fontId="0" fillId="0" borderId="36" xfId="2" quotePrefix="1" applyFont="1" applyBorder="1"/>
    <xf numFmtId="0" fontId="75" fillId="0" borderId="36" xfId="1" applyNumberFormat="1" applyFont="1" applyBorder="1" applyAlignment="1">
      <alignment horizontal="center"/>
    </xf>
    <xf numFmtId="0" fontId="18" fillId="14" borderId="0" xfId="2" applyFont="1" applyFill="1" applyAlignment="1">
      <alignment horizontal="center" vertical="center"/>
    </xf>
    <xf numFmtId="169" fontId="18" fillId="0" borderId="110" xfId="2" applyNumberFormat="1" applyFont="1" applyBorder="1" applyAlignment="1">
      <alignment horizontal="center"/>
    </xf>
    <xf numFmtId="169" fontId="18" fillId="14" borderId="0" xfId="2" applyNumberFormat="1" applyFont="1" applyFill="1" applyAlignment="1">
      <alignment horizontal="center"/>
    </xf>
    <xf numFmtId="169" fontId="29" fillId="14" borderId="0" xfId="2" applyNumberFormat="1" applyFont="1" applyFill="1" applyAlignment="1" applyProtection="1">
      <alignment horizontal="center" vertical="center"/>
      <protection locked="0"/>
    </xf>
    <xf numFmtId="0" fontId="41" fillId="14" borderId="0" xfId="2" applyFont="1" applyFill="1"/>
    <xf numFmtId="0" fontId="47" fillId="14" borderId="0" xfId="2" applyFont="1" applyFill="1" applyAlignment="1" applyProtection="1">
      <alignment horizontal="center" vertical="top"/>
      <protection locked="0"/>
    </xf>
    <xf numFmtId="0" fontId="49" fillId="0" borderId="124" xfId="2" applyFont="1" applyBorder="1" applyAlignment="1">
      <alignment horizontal="center" vertical="center"/>
    </xf>
    <xf numFmtId="0" fontId="49" fillId="2" borderId="124" xfId="2" applyFont="1" applyFill="1" applyBorder="1" applyAlignment="1" applyProtection="1">
      <alignment horizontal="center" vertical="center"/>
      <protection locked="0"/>
    </xf>
    <xf numFmtId="0" fontId="56" fillId="2" borderId="125" xfId="2" applyFont="1" applyFill="1" applyBorder="1" applyAlignment="1" applyProtection="1">
      <alignment horizontal="center" vertical="center"/>
      <protection locked="0"/>
    </xf>
    <xf numFmtId="0" fontId="28" fillId="14" borderId="124" xfId="2" applyFont="1" applyFill="1" applyBorder="1" applyAlignment="1">
      <alignment horizontal="center" vertical="center"/>
    </xf>
    <xf numFmtId="0" fontId="40" fillId="2" borderId="124" xfId="2" applyFont="1" applyFill="1" applyBorder="1" applyAlignment="1" applyProtection="1">
      <alignment horizontal="center" vertical="center"/>
      <protection locked="0"/>
    </xf>
    <xf numFmtId="0" fontId="28" fillId="14" borderId="129" xfId="2" applyFont="1" applyFill="1" applyBorder="1" applyAlignment="1">
      <alignment horizontal="center" vertical="center"/>
    </xf>
    <xf numFmtId="0" fontId="40" fillId="2" borderId="129" xfId="2" applyFont="1" applyFill="1" applyBorder="1" applyAlignment="1" applyProtection="1">
      <alignment horizontal="center" vertical="center"/>
      <protection locked="0"/>
    </xf>
    <xf numFmtId="0" fontId="56" fillId="2" borderId="130" xfId="2" applyFont="1" applyFill="1" applyBorder="1" applyAlignment="1" applyProtection="1">
      <alignment horizontal="center" vertical="center"/>
      <protection locked="0"/>
    </xf>
    <xf numFmtId="0" fontId="47" fillId="0" borderId="131" xfId="2" applyFont="1" applyBorder="1" applyAlignment="1">
      <alignment horizontal="center" vertical="center"/>
    </xf>
    <xf numFmtId="2" fontId="47" fillId="0" borderId="122" xfId="2" applyNumberFormat="1" applyFont="1" applyBorder="1" applyAlignment="1">
      <alignment horizontal="center" vertical="center"/>
    </xf>
    <xf numFmtId="2" fontId="47" fillId="0" borderId="125" xfId="2" applyNumberFormat="1" applyFont="1" applyBorder="1" applyAlignment="1">
      <alignment horizontal="center" vertical="center"/>
    </xf>
    <xf numFmtId="170" fontId="47" fillId="0" borderId="125" xfId="2" applyNumberFormat="1" applyFont="1" applyBorder="1" applyAlignment="1">
      <alignment horizontal="center" vertical="center"/>
    </xf>
    <xf numFmtId="0" fontId="77" fillId="21" borderId="121" xfId="2" applyFont="1" applyFill="1" applyBorder="1" applyAlignment="1">
      <alignment horizontal="center" vertical="center"/>
    </xf>
    <xf numFmtId="0" fontId="77" fillId="21" borderId="122" xfId="2" applyFont="1" applyFill="1" applyBorder="1" applyAlignment="1">
      <alignment horizontal="center" vertical="center"/>
    </xf>
    <xf numFmtId="0" fontId="77" fillId="21" borderId="46" xfId="2" applyFont="1" applyFill="1" applyBorder="1" applyAlignment="1">
      <alignment horizontal="center" vertical="center"/>
    </xf>
    <xf numFmtId="2" fontId="77" fillId="21" borderId="125" xfId="2" applyNumberFormat="1" applyFont="1" applyFill="1" applyBorder="1" applyAlignment="1">
      <alignment horizontal="center" vertical="center"/>
    </xf>
    <xf numFmtId="0" fontId="78" fillId="14" borderId="0" xfId="2" applyFont="1" applyFill="1"/>
    <xf numFmtId="0" fontId="25" fillId="14" borderId="35" xfId="2" applyFill="1" applyBorder="1" applyAlignment="1">
      <alignment horizontal="centerContinuous"/>
    </xf>
    <xf numFmtId="0" fontId="50" fillId="14" borderId="35" xfId="2" applyFont="1" applyFill="1" applyBorder="1"/>
    <xf numFmtId="0" fontId="79" fillId="22" borderId="51" xfId="2" applyFont="1" applyFill="1" applyBorder="1"/>
    <xf numFmtId="0" fontId="80" fillId="21" borderId="52" xfId="2" applyFont="1" applyFill="1" applyBorder="1" applyAlignment="1">
      <alignment horizontal="center" vertical="center"/>
    </xf>
    <xf numFmtId="0" fontId="81" fillId="21" borderId="51" xfId="2" applyFont="1" applyFill="1" applyBorder="1" applyAlignment="1">
      <alignment horizontal="center"/>
    </xf>
    <xf numFmtId="0" fontId="81" fillId="21" borderId="53" xfId="2" applyFont="1" applyFill="1" applyBorder="1" applyAlignment="1">
      <alignment horizontal="center"/>
    </xf>
    <xf numFmtId="0" fontId="81" fillId="21" borderId="54" xfId="2" applyFont="1" applyFill="1" applyBorder="1" applyAlignment="1">
      <alignment horizontal="center"/>
    </xf>
    <xf numFmtId="0" fontId="79" fillId="22" borderId="25" xfId="2" applyFont="1" applyFill="1" applyBorder="1"/>
    <xf numFmtId="0" fontId="79" fillId="22" borderId="10" xfId="2" applyFont="1" applyFill="1" applyBorder="1"/>
    <xf numFmtId="167" fontId="80" fillId="22" borderId="51" xfId="2" applyNumberFormat="1" applyFont="1" applyFill="1" applyBorder="1"/>
    <xf numFmtId="167" fontId="81" fillId="21" borderId="53" xfId="2" applyNumberFormat="1" applyFont="1" applyFill="1" applyBorder="1" applyAlignment="1">
      <alignment horizontal="right" vertical="center"/>
    </xf>
    <xf numFmtId="175" fontId="81" fillId="21" borderId="53" xfId="2" applyNumberFormat="1" applyFont="1" applyFill="1" applyBorder="1" applyAlignment="1">
      <alignment horizontal="center" vertical="center"/>
    </xf>
    <xf numFmtId="175" fontId="81" fillId="21" borderId="52" xfId="2" applyNumberFormat="1" applyFont="1" applyFill="1" applyBorder="1" applyAlignment="1">
      <alignment horizontal="center" vertical="center"/>
    </xf>
    <xf numFmtId="167" fontId="80" fillId="22" borderId="25" xfId="2" applyNumberFormat="1" applyFont="1" applyFill="1" applyBorder="1"/>
    <xf numFmtId="167" fontId="80" fillId="22" borderId="10" xfId="2" applyNumberFormat="1" applyFont="1" applyFill="1" applyBorder="1"/>
    <xf numFmtId="0" fontId="6" fillId="14" borderId="0" xfId="0" applyFont="1" applyFill="1" applyAlignment="1">
      <alignment vertical="center"/>
    </xf>
    <xf numFmtId="170" fontId="7" fillId="23" borderId="1" xfId="0" applyNumberFormat="1" applyFont="1" applyFill="1" applyBorder="1" applyAlignment="1">
      <alignment horizontal="center" vertical="center"/>
    </xf>
    <xf numFmtId="44" fontId="7" fillId="24" borderId="1" xfId="0" applyNumberFormat="1" applyFont="1" applyFill="1" applyBorder="1"/>
    <xf numFmtId="0" fontId="8" fillId="23" borderId="1" xfId="0" applyFont="1" applyFill="1" applyBorder="1" applyAlignment="1">
      <alignment horizontal="center" vertical="center" wrapText="1"/>
    </xf>
    <xf numFmtId="49" fontId="7" fillId="23" borderId="4" xfId="0" applyNumberFormat="1" applyFont="1" applyFill="1" applyBorder="1" applyAlignment="1" applyProtection="1">
      <alignment horizontal="center"/>
      <protection locked="0"/>
    </xf>
    <xf numFmtId="49" fontId="7" fillId="23" borderId="17" xfId="0" applyNumberFormat="1" applyFont="1" applyFill="1" applyBorder="1" applyAlignment="1" applyProtection="1">
      <alignment horizontal="center"/>
      <protection locked="0"/>
    </xf>
    <xf numFmtId="49" fontId="7" fillId="23" borderId="7" xfId="0" applyNumberFormat="1" applyFont="1" applyFill="1" applyBorder="1" applyAlignment="1" applyProtection="1">
      <alignment horizontal="center"/>
      <protection locked="0"/>
    </xf>
    <xf numFmtId="49" fontId="7" fillId="23" borderId="8" xfId="0" applyNumberFormat="1" applyFont="1" applyFill="1" applyBorder="1" applyAlignment="1" applyProtection="1">
      <alignment horizontal="center"/>
      <protection locked="0"/>
    </xf>
    <xf numFmtId="49" fontId="7" fillId="23" borderId="15" xfId="0" applyNumberFormat="1" applyFont="1" applyFill="1" applyBorder="1" applyAlignment="1" applyProtection="1">
      <alignment horizontal="center"/>
      <protection locked="0"/>
    </xf>
    <xf numFmtId="49" fontId="7" fillId="23" borderId="9" xfId="0" applyNumberFormat="1" applyFont="1" applyFill="1" applyBorder="1" applyAlignment="1" applyProtection="1">
      <alignment horizontal="center"/>
      <protection locked="0"/>
    </xf>
    <xf numFmtId="0" fontId="19" fillId="25" borderId="18" xfId="0" applyFont="1" applyFill="1" applyBorder="1" applyAlignment="1">
      <alignment horizontal="center" vertical="center" wrapText="1"/>
    </xf>
    <xf numFmtId="10" fontId="19" fillId="25" borderId="18" xfId="0" quotePrefix="1" applyNumberFormat="1" applyFont="1" applyFill="1" applyBorder="1" applyAlignment="1">
      <alignment horizontal="center" vertical="center" wrapText="1"/>
    </xf>
    <xf numFmtId="170" fontId="7" fillId="25" borderId="27" xfId="0" applyNumberFormat="1" applyFont="1" applyFill="1" applyBorder="1" applyAlignment="1">
      <alignment horizontal="center"/>
    </xf>
    <xf numFmtId="0" fontId="18" fillId="25" borderId="18" xfId="0" applyFont="1" applyFill="1" applyBorder="1" applyAlignment="1">
      <alignment horizontal="center" vertical="center"/>
    </xf>
    <xf numFmtId="0" fontId="6" fillId="14" borderId="26" xfId="0" applyFont="1" applyFill="1" applyBorder="1" applyAlignment="1">
      <alignment vertical="center"/>
    </xf>
    <xf numFmtId="0" fontId="13" fillId="25" borderId="18" xfId="0" applyFont="1" applyFill="1" applyBorder="1" applyAlignment="1">
      <alignment horizontal="center" vertical="center" wrapText="1"/>
    </xf>
    <xf numFmtId="170" fontId="7" fillId="25" borderId="27" xfId="0" applyNumberFormat="1" applyFont="1" applyFill="1" applyBorder="1" applyAlignment="1">
      <alignment horizontal="center" vertical="center"/>
    </xf>
    <xf numFmtId="0" fontId="8" fillId="25" borderId="18" xfId="0" applyFont="1" applyFill="1" applyBorder="1" applyAlignment="1">
      <alignment horizontal="center" vertical="center"/>
    </xf>
    <xf numFmtId="0" fontId="13" fillId="25" borderId="18" xfId="0" applyFont="1" applyFill="1" applyBorder="1" applyAlignment="1">
      <alignment horizontal="center" vertical="center"/>
    </xf>
    <xf numFmtId="169" fontId="48" fillId="2" borderId="0" xfId="2" applyNumberFormat="1" applyFont="1" applyFill="1" applyAlignment="1">
      <alignment horizontal="center" vertical="center"/>
    </xf>
    <xf numFmtId="1" fontId="30" fillId="2" borderId="110" xfId="2" applyNumberFormat="1" applyFont="1" applyFill="1" applyBorder="1" applyAlignment="1" applyProtection="1">
      <alignment horizontal="center" vertical="center"/>
      <protection locked="0"/>
    </xf>
    <xf numFmtId="20" fontId="35" fillId="2" borderId="0" xfId="2" applyNumberFormat="1" applyFont="1" applyFill="1"/>
    <xf numFmtId="0" fontId="26" fillId="0" borderId="0" xfId="1" applyNumberFormat="1" applyAlignment="1">
      <alignment horizontal="center"/>
    </xf>
    <xf numFmtId="169" fontId="61" fillId="2" borderId="92" xfId="0" applyNumberFormat="1" applyFont="1" applyFill="1" applyBorder="1" applyAlignment="1">
      <alignment horizontal="center" vertical="center"/>
    </xf>
    <xf numFmtId="169" fontId="61" fillId="2" borderId="93" xfId="0" applyNumberFormat="1" applyFont="1" applyFill="1" applyBorder="1" applyAlignment="1">
      <alignment horizontal="center" vertical="center"/>
    </xf>
    <xf numFmtId="169" fontId="61" fillId="2" borderId="94" xfId="0" applyNumberFormat="1" applyFont="1" applyFill="1" applyBorder="1" applyAlignment="1">
      <alignment horizontal="center" vertical="center"/>
    </xf>
    <xf numFmtId="169" fontId="18" fillId="2" borderId="92" xfId="0" applyNumberFormat="1" applyFont="1" applyFill="1" applyBorder="1" applyAlignment="1">
      <alignment horizontal="center" vertical="center"/>
    </xf>
    <xf numFmtId="169" fontId="18" fillId="2" borderId="94" xfId="0" applyNumberFormat="1" applyFont="1" applyFill="1" applyBorder="1" applyAlignment="1">
      <alignment horizontal="center" vertical="center"/>
    </xf>
    <xf numFmtId="0" fontId="62" fillId="14" borderId="0" xfId="0" applyFont="1" applyFill="1" applyAlignment="1">
      <alignment horizontal="center" vertical="center"/>
    </xf>
    <xf numFmtId="0" fontId="0" fillId="0" borderId="84" xfId="0" applyBorder="1" applyAlignment="1" applyProtection="1">
      <alignment horizontal="left" vertical="center"/>
      <protection locked="0"/>
    </xf>
    <xf numFmtId="0" fontId="0" fillId="0" borderId="85" xfId="0" applyBorder="1" applyAlignment="1" applyProtection="1">
      <alignment horizontal="left" vertical="center"/>
      <protection locked="0"/>
    </xf>
    <xf numFmtId="0" fontId="0" fillId="0" borderId="86" xfId="0" applyBorder="1" applyAlignment="1" applyProtection="1">
      <alignment horizontal="left" vertical="center"/>
      <protection locked="0"/>
    </xf>
    <xf numFmtId="0" fontId="0" fillId="0" borderId="88" xfId="0" applyBorder="1" applyAlignment="1" applyProtection="1">
      <alignment horizontal="left" vertical="center"/>
      <protection locked="0"/>
    </xf>
    <xf numFmtId="0" fontId="0" fillId="0" borderId="89" xfId="0" applyBorder="1" applyAlignment="1" applyProtection="1">
      <alignment horizontal="left" vertical="center"/>
      <protection locked="0"/>
    </xf>
    <xf numFmtId="0" fontId="0" fillId="0" borderId="90" xfId="0" applyBorder="1" applyAlignment="1" applyProtection="1">
      <alignment horizontal="left" vertical="center"/>
      <protection locked="0"/>
    </xf>
    <xf numFmtId="14" fontId="18" fillId="0" borderId="92" xfId="0" applyNumberFormat="1" applyFont="1" applyBorder="1" applyAlignment="1">
      <alignment horizontal="center" vertical="center"/>
    </xf>
    <xf numFmtId="14" fontId="18" fillId="0" borderId="93" xfId="0" applyNumberFormat="1" applyFont="1" applyBorder="1" applyAlignment="1">
      <alignment horizontal="center" vertical="center"/>
    </xf>
    <xf numFmtId="14" fontId="18" fillId="0" borderId="94" xfId="0" applyNumberFormat="1" applyFont="1" applyBorder="1" applyAlignment="1">
      <alignment horizontal="center" vertical="center"/>
    </xf>
    <xf numFmtId="49" fontId="18" fillId="0" borderId="92" xfId="0" applyNumberFormat="1" applyFont="1" applyBorder="1" applyAlignment="1">
      <alignment horizontal="center" vertical="center"/>
    </xf>
    <xf numFmtId="49" fontId="18" fillId="0" borderId="94" xfId="0" applyNumberFormat="1" applyFont="1" applyBorder="1" applyAlignment="1">
      <alignment horizontal="center" vertical="center"/>
    </xf>
    <xf numFmtId="0" fontId="0" fillId="0" borderId="31" xfId="0" applyBorder="1" applyAlignment="1" applyProtection="1">
      <alignment horizontal="left" vertical="center"/>
      <protection locked="0"/>
    </xf>
    <xf numFmtId="0" fontId="0" fillId="0" borderId="32" xfId="0" applyBorder="1" applyAlignment="1" applyProtection="1">
      <alignment horizontal="left" vertical="center"/>
      <protection locked="0"/>
    </xf>
    <xf numFmtId="0" fontId="0" fillId="0" borderId="33" xfId="0" applyBorder="1" applyAlignment="1" applyProtection="1">
      <alignment horizontal="left" vertical="center"/>
      <protection locked="0"/>
    </xf>
    <xf numFmtId="49" fontId="18" fillId="0" borderId="2" xfId="0" applyNumberFormat="1" applyFont="1" applyBorder="1" applyAlignment="1">
      <alignment horizontal="center" vertical="center"/>
    </xf>
    <xf numFmtId="49" fontId="18" fillId="0" borderId="3" xfId="0" applyNumberFormat="1" applyFont="1" applyBorder="1" applyAlignment="1">
      <alignment horizontal="center" vertical="center"/>
    </xf>
    <xf numFmtId="49" fontId="18" fillId="0" borderId="4" xfId="0" applyNumberFormat="1" applyFont="1" applyBorder="1" applyAlignment="1">
      <alignment horizontal="center" vertical="center"/>
    </xf>
    <xf numFmtId="2" fontId="18" fillId="0" borderId="8" xfId="0" applyNumberFormat="1" applyFont="1" applyBorder="1" applyAlignment="1">
      <alignment horizontal="center" vertical="center"/>
    </xf>
    <xf numFmtId="2" fontId="18" fillId="0" borderId="9" xfId="0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25" fillId="0" borderId="74" xfId="16" applyNumberFormat="1" applyBorder="1" applyAlignment="1" applyProtection="1">
      <alignment horizontal="left" vertical="center"/>
      <protection locked="0"/>
    </xf>
    <xf numFmtId="0" fontId="25" fillId="0" borderId="75" xfId="16" applyNumberFormat="1" applyBorder="1" applyAlignment="1" applyProtection="1">
      <alignment horizontal="left" vertical="center"/>
      <protection locked="0"/>
    </xf>
    <xf numFmtId="0" fontId="25" fillId="0" borderId="76" xfId="16" applyNumberFormat="1" applyBorder="1" applyAlignment="1" applyProtection="1">
      <alignment horizontal="left" vertical="center"/>
      <protection locked="0"/>
    </xf>
    <xf numFmtId="0" fontId="25" fillId="0" borderId="80" xfId="12" applyNumberFormat="1" applyBorder="1" applyAlignment="1" applyProtection="1">
      <alignment horizontal="left" vertical="center"/>
      <protection locked="0"/>
    </xf>
    <xf numFmtId="0" fontId="25" fillId="0" borderId="81" xfId="12" applyNumberFormat="1" applyBorder="1" applyAlignment="1" applyProtection="1">
      <alignment horizontal="left" vertical="center"/>
      <protection locked="0"/>
    </xf>
    <xf numFmtId="0" fontId="25" fillId="0" borderId="82" xfId="12" applyNumberFormat="1" applyBorder="1" applyAlignment="1" applyProtection="1">
      <alignment horizontal="left" vertical="center"/>
      <protection locked="0"/>
    </xf>
    <xf numFmtId="169" fontId="18" fillId="0" borderId="8" xfId="0" applyNumberFormat="1" applyFont="1" applyBorder="1" applyAlignment="1">
      <alignment horizontal="center" vertical="center"/>
    </xf>
    <xf numFmtId="169" fontId="18" fillId="0" borderId="9" xfId="0" applyNumberFormat="1" applyFont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49" fontId="18" fillId="10" borderId="25" xfId="0" applyNumberFormat="1" applyFont="1" applyFill="1" applyBorder="1" applyAlignment="1">
      <alignment horizontal="left" vertical="center"/>
    </xf>
    <xf numFmtId="49" fontId="18" fillId="10" borderId="11" xfId="0" applyNumberFormat="1" applyFont="1" applyFill="1" applyBorder="1" applyAlignment="1">
      <alignment horizontal="left" vertical="center"/>
    </xf>
    <xf numFmtId="49" fontId="18" fillId="10" borderId="10" xfId="0" applyNumberFormat="1" applyFont="1" applyFill="1" applyBorder="1" applyAlignment="1">
      <alignment horizontal="left" vertical="center"/>
    </xf>
    <xf numFmtId="0" fontId="25" fillId="0" borderId="19" xfId="0" applyFont="1" applyBorder="1" applyAlignment="1" applyProtection="1">
      <alignment horizontal="left" vertical="center"/>
      <protection locked="0"/>
    </xf>
    <xf numFmtId="0" fontId="25" fillId="0" borderId="13" xfId="0" applyFont="1" applyBorder="1" applyAlignment="1" applyProtection="1">
      <alignment horizontal="left" vertical="center"/>
      <protection locked="0"/>
    </xf>
    <xf numFmtId="0" fontId="25" fillId="0" borderId="14" xfId="0" applyFont="1" applyBorder="1" applyAlignment="1" applyProtection="1">
      <alignment horizontal="left" vertical="center"/>
      <protection locked="0"/>
    </xf>
    <xf numFmtId="0" fontId="25" fillId="0" borderId="20" xfId="0" applyFont="1" applyBorder="1" applyAlignment="1" applyProtection="1">
      <alignment horizontal="left" vertical="center"/>
      <protection locked="0"/>
    </xf>
    <xf numFmtId="0" fontId="25" fillId="0" borderId="16" xfId="0" applyFont="1" applyBorder="1" applyAlignment="1" applyProtection="1">
      <alignment horizontal="left" vertical="center"/>
      <protection locked="0"/>
    </xf>
    <xf numFmtId="0" fontId="25" fillId="0" borderId="17" xfId="0" applyFont="1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39" fillId="0" borderId="31" xfId="0" applyFont="1" applyBorder="1" applyAlignment="1" applyProtection="1">
      <alignment horizontal="left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0" fillId="0" borderId="60" xfId="0" applyBorder="1" applyAlignment="1" applyProtection="1">
      <alignment horizontal="left" vertical="center"/>
      <protection locked="0"/>
    </xf>
    <xf numFmtId="0" fontId="0" fillId="0" borderId="65" xfId="0" applyBorder="1" applyAlignment="1" applyProtection="1">
      <alignment horizontal="left" vertical="center"/>
      <protection locked="0"/>
    </xf>
    <xf numFmtId="0" fontId="0" fillId="0" borderId="72" xfId="0" applyBorder="1" applyAlignment="1" applyProtection="1">
      <alignment horizontal="left" vertical="center"/>
      <protection locked="0"/>
    </xf>
    <xf numFmtId="0" fontId="0" fillId="0" borderId="61" xfId="0" applyBorder="1" applyAlignment="1" applyProtection="1">
      <alignment horizontal="left" vertical="center"/>
      <protection locked="0"/>
    </xf>
    <xf numFmtId="169" fontId="18" fillId="0" borderId="2" xfId="0" applyNumberFormat="1" applyFont="1" applyBorder="1" applyAlignment="1">
      <alignment horizontal="center" vertical="center"/>
    </xf>
    <xf numFmtId="169" fontId="18" fillId="0" borderId="3" xfId="0" applyNumberFormat="1" applyFont="1" applyBorder="1" applyAlignment="1">
      <alignment horizontal="center" vertical="center"/>
    </xf>
    <xf numFmtId="169" fontId="18" fillId="0" borderId="4" xfId="0" applyNumberFormat="1" applyFont="1" applyBorder="1" applyAlignment="1">
      <alignment horizontal="center" vertical="center"/>
    </xf>
    <xf numFmtId="0" fontId="39" fillId="0" borderId="20" xfId="0" applyFont="1" applyBorder="1" applyAlignment="1" applyProtection="1">
      <alignment horizontal="left" vertical="center"/>
      <protection locked="0"/>
    </xf>
    <xf numFmtId="0" fontId="39" fillId="0" borderId="16" xfId="0" applyFont="1" applyBorder="1" applyAlignment="1" applyProtection="1">
      <alignment horizontal="left" vertical="center"/>
      <protection locked="0"/>
    </xf>
    <xf numFmtId="0" fontId="39" fillId="0" borderId="17" xfId="0" applyFont="1" applyBorder="1" applyAlignment="1" applyProtection="1">
      <alignment horizontal="left" vertical="center"/>
      <protection locked="0"/>
    </xf>
    <xf numFmtId="169" fontId="18" fillId="10" borderId="5" xfId="0" applyNumberFormat="1" applyFont="1" applyFill="1" applyBorder="1" applyAlignment="1">
      <alignment horizontal="left" vertical="center"/>
    </xf>
    <xf numFmtId="169" fontId="18" fillId="10" borderId="6" xfId="0" applyNumberFormat="1" applyFont="1" applyFill="1" applyBorder="1" applyAlignment="1">
      <alignment horizontal="left" vertical="center"/>
    </xf>
    <xf numFmtId="169" fontId="18" fillId="10" borderId="7" xfId="0" applyNumberFormat="1" applyFont="1" applyFill="1" applyBorder="1" applyAlignment="1">
      <alignment horizontal="left" vertical="center"/>
    </xf>
    <xf numFmtId="0" fontId="0" fillId="0" borderId="42" xfId="0" applyBorder="1" applyAlignment="1" applyProtection="1">
      <alignment horizontal="left" vertical="center"/>
      <protection locked="0"/>
    </xf>
    <xf numFmtId="0" fontId="0" fillId="0" borderId="64" xfId="0" applyBorder="1" applyAlignment="1" applyProtection="1">
      <alignment horizontal="left" vertical="center"/>
      <protection locked="0"/>
    </xf>
    <xf numFmtId="0" fontId="0" fillId="0" borderId="43" xfId="0" applyBorder="1" applyAlignment="1" applyProtection="1">
      <alignment horizontal="left" vertical="center"/>
      <protection locked="0"/>
    </xf>
    <xf numFmtId="0" fontId="0" fillId="0" borderId="44" xfId="0" applyBorder="1" applyAlignment="1" applyProtection="1">
      <alignment horizontal="left" vertical="center"/>
      <protection locked="0"/>
    </xf>
    <xf numFmtId="0" fontId="0" fillId="0" borderId="46" xfId="0" applyBorder="1" applyAlignment="1" applyProtection="1">
      <alignment horizontal="left" vertical="center"/>
      <protection locked="0"/>
    </xf>
    <xf numFmtId="0" fontId="0" fillId="0" borderId="45" xfId="0" applyBorder="1" applyAlignment="1" applyProtection="1">
      <alignment horizontal="left" vertical="center"/>
      <protection locked="0"/>
    </xf>
    <xf numFmtId="0" fontId="0" fillId="0" borderId="36" xfId="0" applyBorder="1" applyAlignment="1" applyProtection="1">
      <alignment horizontal="left" vertical="center"/>
      <protection locked="0"/>
    </xf>
    <xf numFmtId="0" fontId="0" fillId="0" borderId="47" xfId="0" applyBorder="1" applyAlignment="1" applyProtection="1">
      <alignment horizontal="left" vertical="center"/>
      <protection locked="0"/>
    </xf>
    <xf numFmtId="0" fontId="0" fillId="0" borderId="68" xfId="0" applyBorder="1" applyAlignment="1" applyProtection="1">
      <alignment horizontal="left" vertical="center"/>
      <protection locked="0"/>
    </xf>
    <xf numFmtId="0" fontId="0" fillId="0" borderId="69" xfId="0" applyBorder="1" applyAlignment="1" applyProtection="1">
      <alignment horizontal="left" vertical="center"/>
      <protection locked="0"/>
    </xf>
    <xf numFmtId="0" fontId="0" fillId="0" borderId="70" xfId="0" applyBorder="1" applyAlignment="1" applyProtection="1">
      <alignment horizontal="left" vertical="center"/>
      <protection locked="0"/>
    </xf>
    <xf numFmtId="0" fontId="0" fillId="0" borderId="71" xfId="0" applyBorder="1" applyAlignment="1" applyProtection="1">
      <alignment horizontal="left" vertical="center"/>
      <protection locked="0"/>
    </xf>
    <xf numFmtId="169" fontId="18" fillId="14" borderId="30" xfId="0" applyNumberFormat="1" applyFont="1" applyFill="1" applyBorder="1" applyAlignment="1">
      <alignment horizontal="center" vertical="center"/>
    </xf>
    <xf numFmtId="169" fontId="18" fillId="14" borderId="0" xfId="0" applyNumberFormat="1" applyFont="1" applyFill="1" applyAlignment="1">
      <alignment horizontal="center" vertical="center"/>
    </xf>
    <xf numFmtId="169" fontId="18" fillId="14" borderId="26" xfId="0" applyNumberFormat="1" applyFont="1" applyFill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29" fillId="2" borderId="25" xfId="0" applyFont="1" applyFill="1" applyBorder="1" applyAlignment="1">
      <alignment horizontal="center" vertical="center"/>
    </xf>
    <xf numFmtId="0" fontId="29" fillId="2" borderId="11" xfId="0" applyFont="1" applyFill="1" applyBorder="1" applyAlignment="1">
      <alignment horizontal="center" vertical="center"/>
    </xf>
    <xf numFmtId="0" fontId="29" fillId="2" borderId="10" xfId="0" applyFont="1" applyFill="1" applyBorder="1" applyAlignment="1">
      <alignment horizontal="center" vertical="center"/>
    </xf>
    <xf numFmtId="171" fontId="30" fillId="0" borderId="25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44" fontId="18" fillId="2" borderId="25" xfId="3" applyFont="1" applyFill="1" applyBorder="1" applyAlignment="1" applyProtection="1">
      <alignment horizontal="center" vertical="top"/>
    </xf>
    <xf numFmtId="44" fontId="18" fillId="2" borderId="11" xfId="3" applyFont="1" applyFill="1" applyBorder="1" applyAlignment="1" applyProtection="1">
      <alignment horizontal="center" vertical="top"/>
    </xf>
    <xf numFmtId="44" fontId="18" fillId="2" borderId="10" xfId="3" applyFont="1" applyFill="1" applyBorder="1" applyAlignment="1" applyProtection="1">
      <alignment horizontal="center" vertical="top"/>
    </xf>
    <xf numFmtId="170" fontId="6" fillId="6" borderId="96" xfId="0" applyNumberFormat="1" applyFont="1" applyFill="1" applyBorder="1" applyAlignment="1">
      <alignment horizontal="center" vertical="center"/>
    </xf>
    <xf numFmtId="170" fontId="6" fillId="6" borderId="9" xfId="0" applyNumberFormat="1" applyFont="1" applyFill="1" applyBorder="1" applyAlignment="1">
      <alignment horizontal="center" vertical="center"/>
    </xf>
    <xf numFmtId="0" fontId="68" fillId="2" borderId="97" xfId="0" applyFont="1" applyFill="1" applyBorder="1" applyAlignment="1">
      <alignment horizontal="left" vertical="center"/>
    </xf>
    <xf numFmtId="0" fontId="68" fillId="2" borderId="99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0" borderId="101" xfId="0" applyFont="1" applyBorder="1" applyAlignment="1" applyProtection="1">
      <alignment horizontal="left"/>
      <protection locked="0"/>
    </xf>
    <xf numFmtId="0" fontId="7" fillId="0" borderId="102" xfId="0" applyFont="1" applyBorder="1" applyAlignment="1" applyProtection="1">
      <alignment horizontal="left"/>
      <protection locked="0"/>
    </xf>
    <xf numFmtId="0" fontId="7" fillId="0" borderId="103" xfId="0" applyFont="1" applyBorder="1" applyAlignment="1" applyProtection="1">
      <alignment horizontal="left"/>
      <protection locked="0"/>
    </xf>
    <xf numFmtId="0" fontId="7" fillId="0" borderId="106" xfId="0" applyFont="1" applyBorder="1" applyAlignment="1" applyProtection="1">
      <alignment horizontal="left"/>
      <protection locked="0"/>
    </xf>
    <xf numFmtId="0" fontId="7" fillId="0" borderId="107" xfId="0" applyFont="1" applyBorder="1" applyAlignment="1" applyProtection="1">
      <alignment horizontal="left"/>
      <protection locked="0"/>
    </xf>
    <xf numFmtId="0" fontId="7" fillId="0" borderId="108" xfId="0" applyFont="1" applyBorder="1" applyAlignment="1" applyProtection="1">
      <alignment horizontal="left"/>
      <protection locked="0"/>
    </xf>
    <xf numFmtId="0" fontId="8" fillId="0" borderId="97" xfId="0" applyFont="1" applyBorder="1" applyAlignment="1">
      <alignment horizontal="center" vertical="center"/>
    </xf>
    <xf numFmtId="0" fontId="8" fillId="0" borderId="99" xfId="0" applyFont="1" applyBorder="1" applyAlignment="1">
      <alignment horizontal="center" vertical="center"/>
    </xf>
    <xf numFmtId="0" fontId="8" fillId="0" borderId="98" xfId="0" applyFont="1" applyBorder="1" applyAlignment="1">
      <alignment horizontal="center" vertical="center"/>
    </xf>
    <xf numFmtId="0" fontId="8" fillId="2" borderId="96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8" fillId="10" borderId="95" xfId="0" applyFont="1" applyFill="1" applyBorder="1" applyAlignment="1">
      <alignment horizontal="left" vertical="center"/>
    </xf>
    <xf numFmtId="0" fontId="18" fillId="10" borderId="3" xfId="0" applyFont="1" applyFill="1" applyBorder="1" applyAlignment="1">
      <alignment horizontal="left" vertical="center"/>
    </xf>
    <xf numFmtId="0" fontId="18" fillId="10" borderId="4" xfId="0" applyFont="1" applyFill="1" applyBorder="1" applyAlignment="1">
      <alignment horizontal="left" vertical="center"/>
    </xf>
    <xf numFmtId="0" fontId="8" fillId="0" borderId="9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7" fillId="0" borderId="34" xfId="0" applyFont="1" applyBorder="1" applyAlignment="1" applyProtection="1">
      <alignment horizontal="left"/>
      <protection locked="0"/>
    </xf>
    <xf numFmtId="0" fontId="7" fillId="0" borderId="35" xfId="0" applyFont="1" applyBorder="1" applyAlignment="1" applyProtection="1">
      <alignment horizontal="left"/>
      <protection locked="0"/>
    </xf>
    <xf numFmtId="0" fontId="7" fillId="0" borderId="29" xfId="0" applyFont="1" applyBorder="1" applyAlignment="1" applyProtection="1">
      <alignment horizontal="left"/>
      <protection locked="0"/>
    </xf>
    <xf numFmtId="0" fontId="8" fillId="0" borderId="95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10" borderId="25" xfId="0" applyFont="1" applyFill="1" applyBorder="1" applyAlignment="1">
      <alignment horizontal="left" vertical="center"/>
    </xf>
    <xf numFmtId="0" fontId="8" fillId="10" borderId="11" xfId="0" applyFont="1" applyFill="1" applyBorder="1" applyAlignment="1">
      <alignment horizontal="left" vertical="center"/>
    </xf>
    <xf numFmtId="0" fontId="8" fillId="10" borderId="10" xfId="0" applyFont="1" applyFill="1" applyBorder="1" applyAlignment="1">
      <alignment horizontal="left" vertical="center"/>
    </xf>
    <xf numFmtId="0" fontId="7" fillId="0" borderId="95" xfId="0" applyFont="1" applyBorder="1" applyAlignment="1" applyProtection="1">
      <alignment horizontal="left"/>
      <protection locked="0"/>
    </xf>
    <xf numFmtId="0" fontId="7" fillId="0" borderId="3" xfId="0" applyFont="1" applyBorder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7" fillId="0" borderId="97" xfId="0" applyFont="1" applyBorder="1" applyAlignment="1" applyProtection="1">
      <alignment horizontal="right"/>
      <protection locked="0"/>
    </xf>
    <xf numFmtId="0" fontId="7" fillId="0" borderId="98" xfId="0" applyFont="1" applyBorder="1" applyAlignment="1" applyProtection="1">
      <alignment horizontal="right"/>
      <protection locked="0"/>
    </xf>
    <xf numFmtId="0" fontId="7" fillId="0" borderId="99" xfId="0" applyFont="1" applyBorder="1" applyAlignment="1" applyProtection="1">
      <alignment horizontal="right"/>
      <protection locked="0"/>
    </xf>
    <xf numFmtId="0" fontId="8" fillId="10" borderId="97" xfId="0" applyFont="1" applyFill="1" applyBorder="1" applyAlignment="1">
      <alignment horizontal="left" vertical="center"/>
    </xf>
    <xf numFmtId="0" fontId="8" fillId="10" borderId="98" xfId="0" applyFont="1" applyFill="1" applyBorder="1" applyAlignment="1">
      <alignment horizontal="left" vertical="center"/>
    </xf>
    <xf numFmtId="0" fontId="8" fillId="10" borderId="99" xfId="0" applyFont="1" applyFill="1" applyBorder="1" applyAlignment="1">
      <alignment horizontal="left" vertical="center"/>
    </xf>
    <xf numFmtId="0" fontId="15" fillId="0" borderId="25" xfId="0" applyFont="1" applyBorder="1" applyAlignment="1">
      <alignment horizontal="center" wrapText="1"/>
    </xf>
    <xf numFmtId="0" fontId="15" fillId="0" borderId="11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8" fillId="2" borderId="92" xfId="0" applyFont="1" applyFill="1" applyBorder="1" applyAlignment="1">
      <alignment horizontal="center"/>
    </xf>
    <xf numFmtId="0" fontId="8" fillId="2" borderId="93" xfId="0" applyFont="1" applyFill="1" applyBorder="1" applyAlignment="1">
      <alignment horizontal="center"/>
    </xf>
    <xf numFmtId="0" fontId="8" fillId="2" borderId="94" xfId="0" applyFont="1" applyFill="1" applyBorder="1" applyAlignment="1">
      <alignment horizontal="center"/>
    </xf>
    <xf numFmtId="0" fontId="55" fillId="8" borderId="3" xfId="0" applyFont="1" applyFill="1" applyBorder="1" applyAlignment="1">
      <alignment horizontal="center"/>
    </xf>
    <xf numFmtId="0" fontId="55" fillId="8" borderId="4" xfId="0" applyFont="1" applyFill="1" applyBorder="1" applyAlignment="1">
      <alignment horizontal="center"/>
    </xf>
    <xf numFmtId="0" fontId="55" fillId="8" borderId="6" xfId="0" applyFont="1" applyFill="1" applyBorder="1" applyAlignment="1">
      <alignment horizontal="center"/>
    </xf>
    <xf numFmtId="0" fontId="55" fillId="8" borderId="7" xfId="0" applyFont="1" applyFill="1" applyBorder="1" applyAlignment="1">
      <alignment horizontal="center"/>
    </xf>
    <xf numFmtId="0" fontId="8" fillId="0" borderId="92" xfId="0" applyFont="1" applyBorder="1" applyAlignment="1">
      <alignment horizontal="center" wrapText="1"/>
    </xf>
    <xf numFmtId="0" fontId="8" fillId="0" borderId="93" xfId="0" applyFont="1" applyBorder="1" applyAlignment="1">
      <alignment horizontal="center" wrapText="1"/>
    </xf>
    <xf numFmtId="0" fontId="8" fillId="0" borderId="94" xfId="0" applyFont="1" applyBorder="1" applyAlignment="1">
      <alignment horizontal="center" wrapText="1"/>
    </xf>
    <xf numFmtId="0" fontId="8" fillId="0" borderId="92" xfId="0" applyFont="1" applyBorder="1" applyAlignment="1">
      <alignment horizontal="center"/>
    </xf>
    <xf numFmtId="0" fontId="8" fillId="0" borderId="94" xfId="0" applyFont="1" applyBorder="1" applyAlignment="1">
      <alignment horizontal="center"/>
    </xf>
    <xf numFmtId="0" fontId="56" fillId="2" borderId="92" xfId="0" applyFont="1" applyFill="1" applyBorder="1" applyAlignment="1">
      <alignment horizontal="center" vertical="center"/>
    </xf>
    <xf numFmtId="0" fontId="56" fillId="2" borderId="93" xfId="0" applyFont="1" applyFill="1" applyBorder="1" applyAlignment="1">
      <alignment horizontal="center" vertical="center"/>
    </xf>
    <xf numFmtId="0" fontId="56" fillId="2" borderId="94" xfId="0" applyFont="1" applyFill="1" applyBorder="1" applyAlignment="1">
      <alignment horizontal="center" vertical="center"/>
    </xf>
    <xf numFmtId="169" fontId="24" fillId="0" borderId="92" xfId="0" applyNumberFormat="1" applyFont="1" applyBorder="1" applyAlignment="1">
      <alignment horizontal="center" vertical="center"/>
    </xf>
    <xf numFmtId="169" fontId="24" fillId="0" borderId="94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31" xfId="0" applyFont="1" applyBorder="1" applyAlignment="1" applyProtection="1">
      <alignment horizontal="left"/>
      <protection locked="0"/>
    </xf>
    <xf numFmtId="0" fontId="7" fillId="0" borderId="32" xfId="0" applyFont="1" applyBorder="1" applyAlignment="1" applyProtection="1">
      <alignment horizontal="left"/>
      <protection locked="0"/>
    </xf>
    <xf numFmtId="0" fontId="7" fillId="0" borderId="33" xfId="0" applyFont="1" applyBorder="1" applyAlignment="1" applyProtection="1">
      <alignment horizontal="left"/>
      <protection locked="0"/>
    </xf>
    <xf numFmtId="0" fontId="8" fillId="0" borderId="2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0" fontId="8" fillId="2" borderId="8" xfId="0" applyNumberFormat="1" applyFont="1" applyFill="1" applyBorder="1" applyAlignment="1">
      <alignment horizontal="center" vertical="center"/>
    </xf>
    <xf numFmtId="170" fontId="8" fillId="2" borderId="9" xfId="0" applyNumberFormat="1" applyFont="1" applyFill="1" applyBorder="1" applyAlignment="1">
      <alignment horizontal="center" vertical="center"/>
    </xf>
    <xf numFmtId="0" fontId="27" fillId="2" borderId="25" xfId="0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/>
    </xf>
    <xf numFmtId="0" fontId="7" fillId="0" borderId="20" xfId="0" applyFont="1" applyBorder="1" applyAlignment="1" applyProtection="1">
      <alignment horizontal="left"/>
      <protection locked="0"/>
    </xf>
    <xf numFmtId="0" fontId="7" fillId="0" borderId="16" xfId="0" applyFont="1" applyBorder="1" applyAlignment="1" applyProtection="1">
      <alignment horizontal="left"/>
      <protection locked="0"/>
    </xf>
    <xf numFmtId="0" fontId="7" fillId="0" borderId="17" xfId="0" applyFont="1" applyBorder="1" applyAlignment="1" applyProtection="1">
      <alignment horizontal="left"/>
      <protection locked="0"/>
    </xf>
    <xf numFmtId="0" fontId="7" fillId="0" borderId="19" xfId="0" applyFont="1" applyBorder="1" applyAlignment="1" applyProtection="1">
      <alignment horizontal="left"/>
      <protection locked="0"/>
    </xf>
    <xf numFmtId="0" fontId="7" fillId="0" borderId="13" xfId="0" applyFont="1" applyBorder="1" applyAlignment="1" applyProtection="1">
      <alignment horizontal="left"/>
      <protection locked="0"/>
    </xf>
    <xf numFmtId="0" fontId="7" fillId="0" borderId="14" xfId="0" applyFont="1" applyBorder="1" applyAlignment="1" applyProtection="1">
      <alignment horizontal="left"/>
      <protection locked="0"/>
    </xf>
    <xf numFmtId="0" fontId="7" fillId="0" borderId="20" xfId="0" applyFont="1" applyBorder="1" applyProtection="1">
      <protection locked="0"/>
    </xf>
    <xf numFmtId="0" fontId="7" fillId="0" borderId="16" xfId="0" applyFont="1" applyBorder="1" applyProtection="1">
      <protection locked="0"/>
    </xf>
    <xf numFmtId="0" fontId="7" fillId="0" borderId="17" xfId="0" applyFont="1" applyBorder="1" applyProtection="1">
      <protection locked="0"/>
    </xf>
    <xf numFmtId="0" fontId="6" fillId="8" borderId="2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/>
    </xf>
    <xf numFmtId="0" fontId="6" fillId="8" borderId="6" xfId="0" applyFont="1" applyFill="1" applyBorder="1" applyAlignment="1">
      <alignment horizontal="center" vertical="center"/>
    </xf>
    <xf numFmtId="0" fontId="6" fillId="8" borderId="7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5" xfId="0" applyFont="1" applyBorder="1" applyAlignment="1" applyProtection="1">
      <alignment horizontal="right"/>
      <protection locked="0"/>
    </xf>
    <xf numFmtId="0" fontId="7" fillId="0" borderId="11" xfId="0" applyFont="1" applyBorder="1" applyAlignment="1" applyProtection="1">
      <alignment horizontal="right"/>
      <protection locked="0"/>
    </xf>
    <xf numFmtId="0" fontId="7" fillId="0" borderId="10" xfId="0" applyFont="1" applyBorder="1" applyAlignment="1" applyProtection="1">
      <alignment horizontal="right"/>
      <protection locked="0"/>
    </xf>
    <xf numFmtId="0" fontId="23" fillId="4" borderId="0" xfId="0" applyFont="1" applyFill="1" applyAlignment="1">
      <alignment horizontal="center" vertical="top"/>
    </xf>
    <xf numFmtId="0" fontId="7" fillId="0" borderId="23" xfId="0" applyFont="1" applyBorder="1" applyAlignment="1" applyProtection="1">
      <alignment horizontal="left"/>
      <protection locked="0"/>
    </xf>
    <xf numFmtId="0" fontId="7" fillId="0" borderId="24" xfId="0" applyFont="1" applyBorder="1" applyAlignment="1" applyProtection="1">
      <alignment horizontal="left"/>
      <protection locked="0"/>
    </xf>
    <xf numFmtId="0" fontId="7" fillId="0" borderId="21" xfId="0" applyFont="1" applyBorder="1" applyAlignment="1" applyProtection="1">
      <alignment horizontal="left"/>
      <protection locked="0"/>
    </xf>
    <xf numFmtId="0" fontId="8" fillId="2" borderId="25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171" fontId="14" fillId="0" borderId="25" xfId="0" applyNumberFormat="1" applyFont="1" applyBorder="1" applyAlignment="1">
      <alignment horizontal="center" vertical="center"/>
    </xf>
    <xf numFmtId="171" fontId="14" fillId="0" borderId="11" xfId="0" applyNumberFormat="1" applyFont="1" applyBorder="1" applyAlignment="1">
      <alignment horizontal="center" vertical="center"/>
    </xf>
    <xf numFmtId="171" fontId="14" fillId="0" borderId="10" xfId="0" applyNumberFormat="1" applyFont="1" applyBorder="1" applyAlignment="1">
      <alignment horizontal="center" vertical="center"/>
    </xf>
    <xf numFmtId="0" fontId="8" fillId="0" borderId="25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4" fillId="2" borderId="25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7" fillId="0" borderId="5" xfId="0" applyFont="1" applyBorder="1" applyAlignment="1" applyProtection="1">
      <alignment horizontal="left"/>
      <protection locked="0"/>
    </xf>
    <xf numFmtId="0" fontId="7" fillId="0" borderId="6" xfId="0" applyFont="1" applyBorder="1" applyAlignment="1" applyProtection="1">
      <alignment horizontal="left"/>
      <protection locked="0"/>
    </xf>
    <xf numFmtId="0" fontId="7" fillId="0" borderId="7" xfId="0" applyFont="1" applyBorder="1" applyAlignment="1" applyProtection="1">
      <alignment horizontal="left"/>
      <protection locked="0"/>
    </xf>
    <xf numFmtId="170" fontId="7" fillId="6" borderId="8" xfId="0" applyNumberFormat="1" applyFont="1" applyFill="1" applyBorder="1" applyAlignment="1">
      <alignment horizontal="center" vertical="center"/>
    </xf>
    <xf numFmtId="170" fontId="7" fillId="6" borderId="9" xfId="0" applyNumberFormat="1" applyFont="1" applyFill="1" applyBorder="1" applyAlignment="1">
      <alignment horizontal="center" vertical="center"/>
    </xf>
    <xf numFmtId="171" fontId="24" fillId="0" borderId="25" xfId="0" applyNumberFormat="1" applyFont="1" applyBorder="1" applyAlignment="1">
      <alignment horizontal="center" vertical="center"/>
    </xf>
    <xf numFmtId="171" fontId="24" fillId="0" borderId="10" xfId="0" applyNumberFormat="1" applyFont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0" borderId="25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56" fillId="25" borderId="25" xfId="0" applyFont="1" applyFill="1" applyBorder="1" applyAlignment="1">
      <alignment horizontal="center" vertical="center"/>
    </xf>
    <xf numFmtId="0" fontId="56" fillId="25" borderId="11" xfId="0" applyFont="1" applyFill="1" applyBorder="1" applyAlignment="1">
      <alignment horizontal="center" vertical="center"/>
    </xf>
    <xf numFmtId="0" fontId="56" fillId="25" borderId="10" xfId="0" applyFont="1" applyFill="1" applyBorder="1" applyAlignment="1">
      <alignment horizontal="center" vertical="center"/>
    </xf>
    <xf numFmtId="0" fontId="7" fillId="0" borderId="2" xfId="0" applyFont="1" applyBorder="1" applyAlignment="1" applyProtection="1">
      <alignment horizontal="left"/>
      <protection locked="0"/>
    </xf>
    <xf numFmtId="0" fontId="82" fillId="8" borderId="3" xfId="0" applyFont="1" applyFill="1" applyBorder="1" applyAlignment="1">
      <alignment horizontal="center"/>
    </xf>
    <xf numFmtId="0" fontId="8" fillId="10" borderId="25" xfId="0" applyFont="1" applyFill="1" applyBorder="1" applyAlignment="1">
      <alignment vertical="center"/>
    </xf>
    <xf numFmtId="0" fontId="8" fillId="10" borderId="11" xfId="0" applyFont="1" applyFill="1" applyBorder="1" applyAlignment="1">
      <alignment vertical="center"/>
    </xf>
    <xf numFmtId="0" fontId="18" fillId="10" borderId="2" xfId="0" applyFont="1" applyFill="1" applyBorder="1" applyAlignment="1">
      <alignment horizontal="left" vertical="center"/>
    </xf>
    <xf numFmtId="0" fontId="8" fillId="25" borderId="25" xfId="0" applyFont="1" applyFill="1" applyBorder="1" applyAlignment="1">
      <alignment horizontal="left" vertical="center"/>
    </xf>
    <xf numFmtId="0" fontId="8" fillId="25" borderId="11" xfId="0" applyFont="1" applyFill="1" applyBorder="1" applyAlignment="1">
      <alignment horizontal="left" vertical="center"/>
    </xf>
    <xf numFmtId="0" fontId="8" fillId="25" borderId="10" xfId="0" applyFont="1" applyFill="1" applyBorder="1" applyAlignment="1">
      <alignment horizontal="left" vertical="center"/>
    </xf>
    <xf numFmtId="0" fontId="8" fillId="25" borderId="25" xfId="0" applyFont="1" applyFill="1" applyBorder="1" applyAlignment="1">
      <alignment horizontal="center"/>
    </xf>
    <xf numFmtId="0" fontId="8" fillId="25" borderId="11" xfId="0" applyFont="1" applyFill="1" applyBorder="1" applyAlignment="1">
      <alignment horizontal="center"/>
    </xf>
    <xf numFmtId="0" fontId="8" fillId="25" borderId="10" xfId="0" applyFont="1" applyFill="1" applyBorder="1" applyAlignment="1">
      <alignment horizontal="center"/>
    </xf>
    <xf numFmtId="0" fontId="27" fillId="23" borderId="97" xfId="0" applyFont="1" applyFill="1" applyBorder="1" applyAlignment="1">
      <alignment horizontal="center" vertical="center"/>
    </xf>
    <xf numFmtId="0" fontId="27" fillId="23" borderId="99" xfId="0" applyFont="1" applyFill="1" applyBorder="1" applyAlignment="1">
      <alignment horizontal="center" vertical="center"/>
    </xf>
    <xf numFmtId="0" fontId="7" fillId="23" borderId="97" xfId="0" applyFont="1" applyFill="1" applyBorder="1" applyAlignment="1">
      <alignment horizontal="center" vertical="center"/>
    </xf>
    <xf numFmtId="0" fontId="7" fillId="23" borderId="114" xfId="0" applyFont="1" applyFill="1" applyBorder="1" applyAlignment="1">
      <alignment horizontal="center" vertical="center"/>
    </xf>
    <xf numFmtId="0" fontId="7" fillId="23" borderId="99" xfId="0" applyFont="1" applyFill="1" applyBorder="1" applyAlignment="1">
      <alignment horizontal="center" vertical="center"/>
    </xf>
    <xf numFmtId="170" fontId="7" fillId="23" borderId="8" xfId="0" applyNumberFormat="1" applyFont="1" applyFill="1" applyBorder="1" applyAlignment="1">
      <alignment horizontal="center" vertical="center"/>
    </xf>
    <xf numFmtId="170" fontId="7" fillId="23" borderId="9" xfId="0" applyNumberFormat="1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top"/>
    </xf>
    <xf numFmtId="0" fontId="6" fillId="8" borderId="3" xfId="0" applyFont="1" applyFill="1" applyBorder="1" applyAlignment="1">
      <alignment horizontal="center" vertical="top"/>
    </xf>
    <xf numFmtId="0" fontId="6" fillId="8" borderId="4" xfId="0" applyFont="1" applyFill="1" applyBorder="1" applyAlignment="1">
      <alignment horizontal="center" vertical="top"/>
    </xf>
    <xf numFmtId="0" fontId="6" fillId="8" borderId="5" xfId="0" applyFont="1" applyFill="1" applyBorder="1" applyAlignment="1">
      <alignment horizontal="center" vertical="top"/>
    </xf>
    <xf numFmtId="0" fontId="6" fillId="8" borderId="6" xfId="0" applyFont="1" applyFill="1" applyBorder="1" applyAlignment="1">
      <alignment horizontal="center" vertical="top"/>
    </xf>
    <xf numFmtId="0" fontId="6" fillId="8" borderId="7" xfId="0" applyFont="1" applyFill="1" applyBorder="1" applyAlignment="1">
      <alignment horizontal="center" vertical="top"/>
    </xf>
    <xf numFmtId="0" fontId="7" fillId="0" borderId="19" xfId="0" applyFont="1" applyBorder="1" applyProtection="1">
      <protection locked="0"/>
    </xf>
    <xf numFmtId="0" fontId="7" fillId="0" borderId="13" xfId="0" applyFont="1" applyBorder="1" applyProtection="1">
      <protection locked="0"/>
    </xf>
    <xf numFmtId="0" fontId="7" fillId="0" borderId="14" xfId="0" applyFont="1" applyBorder="1" applyProtection="1">
      <protection locked="0"/>
    </xf>
    <xf numFmtId="0" fontId="18" fillId="25" borderId="25" xfId="0" applyFont="1" applyFill="1" applyBorder="1" applyAlignment="1">
      <alignment horizontal="left" vertical="center"/>
    </xf>
    <xf numFmtId="0" fontId="18" fillId="25" borderId="11" xfId="0" applyFont="1" applyFill="1" applyBorder="1" applyAlignment="1">
      <alignment horizontal="left" vertical="center"/>
    </xf>
    <xf numFmtId="0" fontId="18" fillId="25" borderId="10" xfId="0" applyFont="1" applyFill="1" applyBorder="1" applyAlignment="1">
      <alignment horizontal="left" vertical="center"/>
    </xf>
    <xf numFmtId="0" fontId="7" fillId="0" borderId="31" xfId="0" applyFont="1" applyBorder="1" applyProtection="1">
      <protection locked="0"/>
    </xf>
    <xf numFmtId="0" fontId="7" fillId="0" borderId="32" xfId="0" applyFont="1" applyBorder="1" applyProtection="1">
      <protection locked="0"/>
    </xf>
    <xf numFmtId="0" fontId="7" fillId="0" borderId="33" xfId="0" applyFont="1" applyBorder="1" applyProtection="1">
      <protection locked="0"/>
    </xf>
    <xf numFmtId="0" fontId="15" fillId="0" borderId="97" xfId="0" applyFont="1" applyBorder="1" applyAlignment="1">
      <alignment horizontal="center" wrapText="1"/>
    </xf>
    <xf numFmtId="0" fontId="15" fillId="0" borderId="98" xfId="0" applyFont="1" applyBorder="1" applyAlignment="1">
      <alignment horizontal="center"/>
    </xf>
    <xf numFmtId="0" fontId="15" fillId="0" borderId="99" xfId="0" applyFont="1" applyBorder="1" applyAlignment="1">
      <alignment horizontal="center"/>
    </xf>
    <xf numFmtId="0" fontId="8" fillId="2" borderId="25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167" fontId="18" fillId="0" borderId="97" xfId="2" applyNumberFormat="1" applyFont="1" applyBorder="1" applyAlignment="1">
      <alignment horizontal="center"/>
    </xf>
    <xf numFmtId="167" fontId="18" fillId="0" borderId="99" xfId="2" applyNumberFormat="1" applyFont="1" applyBorder="1" applyAlignment="1">
      <alignment horizontal="center"/>
    </xf>
    <xf numFmtId="49" fontId="29" fillId="12" borderId="96" xfId="2" applyNumberFormat="1" applyFont="1" applyFill="1" applyBorder="1" applyAlignment="1">
      <alignment horizontal="right" vertical="center"/>
    </xf>
    <xf numFmtId="49" fontId="29" fillId="12" borderId="9" xfId="2" applyNumberFormat="1" applyFont="1" applyFill="1" applyBorder="1" applyAlignment="1">
      <alignment horizontal="right" vertical="center"/>
    </xf>
    <xf numFmtId="0" fontId="30" fillId="2" borderId="97" xfId="2" applyFont="1" applyFill="1" applyBorder="1" applyAlignment="1">
      <alignment horizontal="center" vertical="center"/>
    </xf>
    <xf numFmtId="0" fontId="30" fillId="2" borderId="99" xfId="2" applyFont="1" applyFill="1" applyBorder="1" applyAlignment="1">
      <alignment horizontal="center" vertical="center"/>
    </xf>
    <xf numFmtId="167" fontId="18" fillId="0" borderId="2" xfId="2" applyNumberFormat="1" applyFont="1" applyBorder="1" applyAlignment="1">
      <alignment horizontal="center"/>
    </xf>
    <xf numFmtId="167" fontId="18" fillId="0" borderId="4" xfId="2" applyNumberFormat="1" applyFont="1" applyBorder="1" applyAlignment="1">
      <alignment horizontal="center"/>
    </xf>
    <xf numFmtId="167" fontId="18" fillId="0" borderId="25" xfId="2" applyNumberFormat="1" applyFont="1" applyBorder="1" applyAlignment="1">
      <alignment horizontal="center"/>
    </xf>
    <xf numFmtId="167" fontId="18" fillId="0" borderId="11" xfId="2" applyNumberFormat="1" applyFont="1" applyBorder="1" applyAlignment="1">
      <alignment horizontal="center"/>
    </xf>
    <xf numFmtId="167" fontId="18" fillId="0" borderId="10" xfId="2" applyNumberFormat="1" applyFont="1" applyBorder="1" applyAlignment="1">
      <alignment horizontal="center"/>
    </xf>
    <xf numFmtId="0" fontId="29" fillId="2" borderId="25" xfId="2" applyFont="1" applyFill="1" applyBorder="1" applyAlignment="1">
      <alignment horizontal="center" vertical="center"/>
    </xf>
    <xf numFmtId="0" fontId="29" fillId="2" borderId="10" xfId="2" applyFont="1" applyFill="1" applyBorder="1" applyAlignment="1">
      <alignment horizontal="center" vertical="center"/>
    </xf>
    <xf numFmtId="172" fontId="30" fillId="0" borderId="5" xfId="2" quotePrefix="1" applyNumberFormat="1" applyFont="1" applyBorder="1" applyAlignment="1">
      <alignment horizontal="center" vertical="center"/>
    </xf>
    <xf numFmtId="172" fontId="30" fillId="0" borderId="6" xfId="2" applyNumberFormat="1" applyFont="1" applyBorder="1" applyAlignment="1">
      <alignment horizontal="center" vertical="center"/>
    </xf>
    <xf numFmtId="1" fontId="29" fillId="2" borderId="25" xfId="2" applyNumberFormat="1" applyFont="1" applyFill="1" applyBorder="1" applyAlignment="1" applyProtection="1">
      <alignment horizontal="center" vertical="center"/>
      <protection locked="0"/>
    </xf>
    <xf numFmtId="1" fontId="29" fillId="2" borderId="10" xfId="2" applyNumberFormat="1" applyFont="1" applyFill="1" applyBorder="1" applyAlignment="1" applyProtection="1">
      <alignment horizontal="center" vertical="center"/>
      <protection locked="0"/>
    </xf>
    <xf numFmtId="167" fontId="28" fillId="14" borderId="3" xfId="2" applyNumberFormat="1" applyFont="1" applyFill="1" applyBorder="1" applyAlignment="1">
      <alignment horizontal="center"/>
    </xf>
    <xf numFmtId="49" fontId="29" fillId="2" borderId="0" xfId="2" applyNumberFormat="1" applyFont="1" applyFill="1" applyAlignment="1" applyProtection="1">
      <alignment horizontal="center" vertical="center"/>
      <protection locked="0"/>
    </xf>
    <xf numFmtId="49" fontId="29" fillId="2" borderId="35" xfId="2" applyNumberFormat="1" applyFont="1" applyFill="1" applyBorder="1" applyAlignment="1" applyProtection="1">
      <alignment horizontal="center" vertical="center"/>
      <protection locked="0"/>
    </xf>
    <xf numFmtId="167" fontId="32" fillId="14" borderId="0" xfId="2" applyNumberFormat="1" applyFont="1" applyFill="1" applyAlignment="1">
      <alignment horizontal="center" vertical="center"/>
    </xf>
    <xf numFmtId="49" fontId="33" fillId="0" borderId="16" xfId="2" applyNumberFormat="1" applyFont="1" applyBorder="1" applyAlignment="1" applyProtection="1">
      <alignment horizontal="center" vertical="center"/>
      <protection locked="0"/>
    </xf>
    <xf numFmtId="49" fontId="33" fillId="0" borderId="45" xfId="2" applyNumberFormat="1" applyFont="1" applyBorder="1" applyAlignment="1" applyProtection="1">
      <alignment horizontal="center" vertical="center"/>
      <protection locked="0"/>
    </xf>
    <xf numFmtId="49" fontId="33" fillId="0" borderId="24" xfId="2" applyNumberFormat="1" applyFont="1" applyBorder="1" applyAlignment="1" applyProtection="1">
      <alignment horizontal="center" vertical="center"/>
      <protection locked="0"/>
    </xf>
    <xf numFmtId="49" fontId="33" fillId="0" borderId="38" xfId="2" applyNumberFormat="1" applyFont="1" applyBorder="1" applyAlignment="1" applyProtection="1">
      <alignment horizontal="center" vertical="center"/>
      <protection locked="0"/>
    </xf>
    <xf numFmtId="167" fontId="28" fillId="14" borderId="6" xfId="2" applyNumberFormat="1" applyFont="1" applyFill="1" applyBorder="1" applyAlignment="1">
      <alignment horizontal="center"/>
    </xf>
    <xf numFmtId="49" fontId="36" fillId="14" borderId="6" xfId="2" applyNumberFormat="1" applyFont="1" applyFill="1" applyBorder="1" applyAlignment="1">
      <alignment horizontal="center"/>
    </xf>
    <xf numFmtId="0" fontId="36" fillId="14" borderId="6" xfId="2" applyFont="1" applyFill="1" applyBorder="1" applyAlignment="1">
      <alignment horizontal="center"/>
    </xf>
    <xf numFmtId="169" fontId="18" fillId="0" borderId="97" xfId="2" applyNumberFormat="1" applyFont="1" applyBorder="1" applyAlignment="1">
      <alignment horizontal="center"/>
    </xf>
    <xf numFmtId="169" fontId="18" fillId="0" borderId="114" xfId="2" applyNumberFormat="1" applyFont="1" applyBorder="1" applyAlignment="1">
      <alignment horizontal="center"/>
    </xf>
    <xf numFmtId="169" fontId="18" fillId="0" borderId="99" xfId="2" applyNumberFormat="1" applyFont="1" applyBorder="1" applyAlignment="1">
      <alignment horizontal="center"/>
    </xf>
    <xf numFmtId="172" fontId="30" fillId="0" borderId="97" xfId="2" quotePrefix="1" applyNumberFormat="1" applyFont="1" applyBorder="1" applyAlignment="1">
      <alignment horizontal="center" vertical="center"/>
    </xf>
    <xf numFmtId="172" fontId="30" fillId="0" borderId="114" xfId="2" quotePrefix="1" applyNumberFormat="1" applyFont="1" applyBorder="1" applyAlignment="1">
      <alignment horizontal="center" vertical="center"/>
    </xf>
    <xf numFmtId="172" fontId="30" fillId="0" borderId="99" xfId="2" quotePrefix="1" applyNumberFormat="1" applyFont="1" applyBorder="1" applyAlignment="1">
      <alignment horizontal="center" vertical="center"/>
    </xf>
    <xf numFmtId="0" fontId="77" fillId="21" borderId="118" xfId="2" applyFont="1" applyFill="1" applyBorder="1" applyAlignment="1">
      <alignment horizontal="center" vertical="center"/>
    </xf>
    <xf numFmtId="0" fontId="77" fillId="21" borderId="120" xfId="2" applyFont="1" applyFill="1" applyBorder="1" applyAlignment="1">
      <alignment horizontal="center" vertical="center"/>
    </xf>
    <xf numFmtId="0" fontId="28" fillId="14" borderId="101" xfId="2" applyFont="1" applyFill="1" applyBorder="1" applyAlignment="1">
      <alignment horizontal="center" vertical="center"/>
    </xf>
    <xf numFmtId="0" fontId="28" fillId="14" borderId="123" xfId="2" applyFont="1" applyFill="1" applyBorder="1" applyAlignment="1">
      <alignment horizontal="center" vertical="center"/>
    </xf>
    <xf numFmtId="0" fontId="28" fillId="14" borderId="126" xfId="2" applyFont="1" applyFill="1" applyBorder="1" applyAlignment="1">
      <alignment horizontal="center" vertical="center"/>
    </xf>
    <xf numFmtId="0" fontId="28" fillId="14" borderId="127" xfId="2" applyFont="1" applyFill="1" applyBorder="1" applyAlignment="1">
      <alignment horizontal="center" vertical="center"/>
    </xf>
    <xf numFmtId="0" fontId="28" fillId="14" borderId="128" xfId="2" applyFont="1" applyFill="1" applyBorder="1" applyAlignment="1">
      <alignment horizontal="center" vertical="center"/>
    </xf>
    <xf numFmtId="168" fontId="70" fillId="14" borderId="35" xfId="2" applyNumberFormat="1" applyFont="1" applyFill="1" applyBorder="1" applyAlignment="1">
      <alignment horizontal="center"/>
    </xf>
    <xf numFmtId="4" fontId="28" fillId="16" borderId="59" xfId="2" applyNumberFormat="1" applyFont="1" applyFill="1" applyBorder="1" applyAlignment="1">
      <alignment horizontal="center" vertical="center" wrapText="1"/>
    </xf>
    <xf numFmtId="0" fontId="28" fillId="16" borderId="57" xfId="2" applyFont="1" applyFill="1" applyBorder="1" applyAlignment="1">
      <alignment horizontal="center" vertical="center" wrapText="1"/>
    </xf>
    <xf numFmtId="0" fontId="28" fillId="16" borderId="62" xfId="2" applyFont="1" applyFill="1" applyBorder="1" applyAlignment="1">
      <alignment horizontal="center" vertical="center" wrapText="1"/>
    </xf>
    <xf numFmtId="0" fontId="48" fillId="0" borderId="58" xfId="2" applyFont="1" applyBorder="1" applyAlignment="1">
      <alignment horizontal="center" vertical="center" wrapText="1"/>
    </xf>
    <xf numFmtId="0" fontId="48" fillId="0" borderId="55" xfId="2" applyFont="1" applyBorder="1" applyAlignment="1">
      <alignment horizontal="center" vertical="center" wrapText="1"/>
    </xf>
    <xf numFmtId="0" fontId="48" fillId="0" borderId="63" xfId="2" applyFont="1" applyBorder="1" applyAlignment="1">
      <alignment horizontal="center" vertical="center" wrapText="1"/>
    </xf>
    <xf numFmtId="0" fontId="28" fillId="0" borderId="101" xfId="2" applyFont="1" applyBorder="1" applyAlignment="1" applyProtection="1">
      <alignment horizontal="center" vertical="center" wrapText="1"/>
      <protection locked="0"/>
    </xf>
    <xf numFmtId="0" fontId="28" fillId="0" borderId="102" xfId="2" applyFont="1" applyBorder="1" applyAlignment="1" applyProtection="1">
      <alignment horizontal="center" vertical="center" wrapText="1"/>
      <protection locked="0"/>
    </xf>
    <xf numFmtId="0" fontId="28" fillId="0" borderId="103" xfId="2" applyFont="1" applyBorder="1" applyAlignment="1" applyProtection="1">
      <alignment horizontal="center" vertical="center" wrapText="1"/>
      <protection locked="0"/>
    </xf>
    <xf numFmtId="0" fontId="47" fillId="0" borderId="101" xfId="2" applyFont="1" applyBorder="1" applyAlignment="1" applyProtection="1">
      <alignment horizontal="left"/>
      <protection locked="0"/>
    </xf>
    <xf numFmtId="0" fontId="47" fillId="0" borderId="102" xfId="2" applyFont="1" applyBorder="1" applyAlignment="1" applyProtection="1">
      <alignment horizontal="left"/>
      <protection locked="0"/>
    </xf>
    <xf numFmtId="171" fontId="39" fillId="0" borderId="119" xfId="2" applyNumberFormat="1" applyFont="1" applyBorder="1" applyAlignment="1">
      <alignment horizontal="center" vertical="center" textRotation="90" wrapText="1"/>
    </xf>
    <xf numFmtId="171" fontId="39" fillId="0" borderId="55" xfId="2" applyNumberFormat="1" applyFont="1" applyBorder="1" applyAlignment="1">
      <alignment horizontal="center" vertical="center" textRotation="90" wrapText="1"/>
    </xf>
    <xf numFmtId="171" fontId="39" fillId="0" borderId="63" xfId="2" applyNumberFormat="1" applyFont="1" applyBorder="1" applyAlignment="1">
      <alignment horizontal="center" vertical="center" textRotation="90" wrapText="1"/>
    </xf>
    <xf numFmtId="0" fontId="28" fillId="0" borderId="111" xfId="2" applyFont="1" applyBorder="1" applyAlignment="1">
      <alignment horizontal="center" vertical="center" textRotation="90" wrapText="1"/>
    </xf>
    <xf numFmtId="0" fontId="28" fillId="0" borderId="66" xfId="2" applyFont="1" applyBorder="1" applyAlignment="1">
      <alignment horizontal="center" vertical="center" textRotation="90" wrapText="1"/>
    </xf>
    <xf numFmtId="0" fontId="28" fillId="0" borderId="67" xfId="2" applyFont="1" applyBorder="1" applyAlignment="1">
      <alignment horizontal="center" vertical="center" textRotation="90" wrapText="1"/>
    </xf>
    <xf numFmtId="169" fontId="18" fillId="0" borderId="25" xfId="2" applyNumberFormat="1" applyFont="1" applyBorder="1" applyAlignment="1">
      <alignment horizontal="center"/>
    </xf>
    <xf numFmtId="169" fontId="18" fillId="0" borderId="11" xfId="2" applyNumberFormat="1" applyFont="1" applyBorder="1" applyAlignment="1">
      <alignment horizontal="center"/>
    </xf>
    <xf numFmtId="169" fontId="18" fillId="0" borderId="10" xfId="2" applyNumberFormat="1" applyFont="1" applyBorder="1" applyAlignment="1">
      <alignment horizontal="center"/>
    </xf>
    <xf numFmtId="169" fontId="29" fillId="2" borderId="25" xfId="2" applyNumberFormat="1" applyFont="1" applyFill="1" applyBorder="1" applyAlignment="1" applyProtection="1">
      <alignment horizontal="center" vertical="center"/>
      <protection locked="0"/>
    </xf>
    <xf numFmtId="169" fontId="29" fillId="2" borderId="11" xfId="2" applyNumberFormat="1" applyFont="1" applyFill="1" applyBorder="1" applyAlignment="1" applyProtection="1">
      <alignment horizontal="center" vertical="center"/>
      <protection locked="0"/>
    </xf>
    <xf numFmtId="169" fontId="29" fillId="2" borderId="10" xfId="2" applyNumberFormat="1" applyFont="1" applyFill="1" applyBorder="1" applyAlignment="1" applyProtection="1">
      <alignment horizontal="center" vertical="center"/>
      <protection locked="0"/>
    </xf>
    <xf numFmtId="176" fontId="25" fillId="14" borderId="0" xfId="2" applyNumberFormat="1" applyFill="1" applyAlignment="1">
      <alignment horizontal="center"/>
    </xf>
    <xf numFmtId="0" fontId="25" fillId="14" borderId="92" xfId="2" applyFill="1" applyBorder="1" applyAlignment="1">
      <alignment horizontal="center" vertical="center"/>
    </xf>
    <xf numFmtId="0" fontId="25" fillId="14" borderId="93" xfId="2" applyFill="1" applyBorder="1" applyAlignment="1">
      <alignment horizontal="center" vertical="center"/>
    </xf>
    <xf numFmtId="0" fontId="25" fillId="14" borderId="114" xfId="2" applyFill="1" applyBorder="1" applyAlignment="1">
      <alignment horizontal="center" vertical="center"/>
    </xf>
    <xf numFmtId="0" fontId="25" fillId="14" borderId="94" xfId="2" applyFill="1" applyBorder="1" applyAlignment="1">
      <alignment horizontal="center" vertical="center"/>
    </xf>
    <xf numFmtId="0" fontId="25" fillId="2" borderId="92" xfId="2" applyFill="1" applyBorder="1" applyAlignment="1" applyProtection="1">
      <alignment horizontal="center" vertical="top"/>
      <protection locked="0"/>
    </xf>
    <xf numFmtId="0" fontId="25" fillId="2" borderId="93" xfId="2" applyFill="1" applyBorder="1" applyAlignment="1" applyProtection="1">
      <alignment horizontal="center" vertical="top"/>
      <protection locked="0"/>
    </xf>
    <xf numFmtId="0" fontId="25" fillId="2" borderId="114" xfId="2" applyFill="1" applyBorder="1" applyAlignment="1" applyProtection="1">
      <alignment horizontal="center" vertical="top"/>
      <protection locked="0"/>
    </xf>
    <xf numFmtId="0" fontId="25" fillId="2" borderId="94" xfId="2" applyFill="1" applyBorder="1" applyAlignment="1" applyProtection="1">
      <alignment horizontal="center" vertical="top"/>
      <protection locked="0"/>
    </xf>
    <xf numFmtId="0" fontId="18" fillId="14" borderId="92" xfId="2" applyFont="1" applyFill="1" applyBorder="1" applyAlignment="1">
      <alignment horizontal="center" vertical="center"/>
    </xf>
    <xf numFmtId="0" fontId="18" fillId="14" borderId="93" xfId="2" applyFont="1" applyFill="1" applyBorder="1" applyAlignment="1">
      <alignment horizontal="center" vertical="center"/>
    </xf>
    <xf numFmtId="0" fontId="18" fillId="14" borderId="94" xfId="2" applyFont="1" applyFill="1" applyBorder="1" applyAlignment="1">
      <alignment horizontal="center" vertical="center"/>
    </xf>
    <xf numFmtId="0" fontId="47" fillId="2" borderId="92" xfId="2" applyFont="1" applyFill="1" applyBorder="1" applyAlignment="1" applyProtection="1">
      <alignment horizontal="center" vertical="top"/>
      <protection locked="0"/>
    </xf>
    <xf numFmtId="0" fontId="47" fillId="2" borderId="93" xfId="2" applyFont="1" applyFill="1" applyBorder="1" applyAlignment="1" applyProtection="1">
      <alignment horizontal="center" vertical="top"/>
      <protection locked="0"/>
    </xf>
    <xf numFmtId="0" fontId="47" fillId="2" borderId="94" xfId="2" applyFont="1" applyFill="1" applyBorder="1" applyAlignment="1" applyProtection="1">
      <alignment horizontal="center" vertical="top"/>
      <protection locked="0"/>
    </xf>
    <xf numFmtId="169" fontId="48" fillId="2" borderId="97" xfId="2" applyNumberFormat="1" applyFont="1" applyFill="1" applyBorder="1" applyAlignment="1" applyProtection="1">
      <alignment horizontal="center" vertical="center"/>
      <protection locked="0"/>
    </xf>
    <xf numFmtId="169" fontId="48" fillId="2" borderId="98" xfId="2" applyNumberFormat="1" applyFont="1" applyFill="1" applyBorder="1" applyAlignment="1" applyProtection="1">
      <alignment horizontal="center" vertical="center"/>
      <protection locked="0"/>
    </xf>
    <xf numFmtId="169" fontId="48" fillId="2" borderId="99" xfId="2" applyNumberFormat="1" applyFont="1" applyFill="1" applyBorder="1" applyAlignment="1" applyProtection="1">
      <alignment horizontal="center" vertical="center"/>
      <protection locked="0"/>
    </xf>
    <xf numFmtId="0" fontId="71" fillId="0" borderId="111" xfId="2" applyFont="1" applyBorder="1" applyAlignment="1">
      <alignment horizontal="center" vertical="center" wrapText="1"/>
    </xf>
    <xf numFmtId="0" fontId="71" fillId="0" borderId="66" xfId="2" applyFont="1" applyBorder="1" applyAlignment="1">
      <alignment horizontal="center" vertical="center" wrapText="1"/>
    </xf>
    <xf numFmtId="0" fontId="71" fillId="0" borderId="67" xfId="2" applyFont="1" applyBorder="1" applyAlignment="1">
      <alignment horizontal="center" vertical="center" wrapText="1"/>
    </xf>
    <xf numFmtId="2" fontId="48" fillId="0" borderId="58" xfId="2" applyNumberFormat="1" applyFont="1" applyBorder="1" applyAlignment="1">
      <alignment horizontal="center" vertical="center" wrapText="1"/>
    </xf>
    <xf numFmtId="0" fontId="43" fillId="14" borderId="0" xfId="2" applyFont="1" applyFill="1" applyAlignment="1">
      <alignment horizontal="center" vertical="center" textRotation="90" wrapText="1"/>
    </xf>
    <xf numFmtId="176" fontId="28" fillId="16" borderId="39" xfId="2" applyNumberFormat="1" applyFont="1" applyFill="1" applyBorder="1" applyAlignment="1">
      <alignment horizontal="center" vertical="center" textRotation="90" wrapText="1"/>
    </xf>
    <xf numFmtId="176" fontId="28" fillId="16" borderId="55" xfId="2" applyNumberFormat="1" applyFont="1" applyFill="1" applyBorder="1" applyAlignment="1">
      <alignment horizontal="center" vertical="center" textRotation="90" wrapText="1"/>
    </xf>
    <xf numFmtId="0" fontId="46" fillId="16" borderId="39" xfId="2" applyFont="1" applyFill="1" applyBorder="1" applyAlignment="1">
      <alignment horizontal="center" vertical="center" wrapText="1"/>
    </xf>
    <xf numFmtId="0" fontId="46" fillId="16" borderId="55" xfId="2" applyFont="1" applyFill="1" applyBorder="1" applyAlignment="1">
      <alignment horizontal="center" vertical="center" wrapText="1"/>
    </xf>
    <xf numFmtId="0" fontId="46" fillId="16" borderId="48" xfId="2" applyFont="1" applyFill="1" applyBorder="1" applyAlignment="1">
      <alignment horizontal="center" vertical="center" wrapText="1"/>
    </xf>
    <xf numFmtId="0" fontId="46" fillId="16" borderId="56" xfId="2" applyFont="1" applyFill="1" applyBorder="1" applyAlignment="1">
      <alignment horizontal="center" vertical="center" wrapText="1"/>
    </xf>
    <xf numFmtId="0" fontId="33" fillId="2" borderId="106" xfId="2" applyFont="1" applyFill="1" applyBorder="1" applyAlignment="1" applyProtection="1">
      <alignment horizontal="center" vertical="center"/>
      <protection locked="0"/>
    </xf>
    <xf numFmtId="0" fontId="33" fillId="2" borderId="107" xfId="2" applyFont="1" applyFill="1" applyBorder="1" applyAlignment="1" applyProtection="1">
      <alignment horizontal="center" vertical="center"/>
      <protection locked="0"/>
    </xf>
    <xf numFmtId="0" fontId="33" fillId="2" borderId="108" xfId="2" applyFont="1" applyFill="1" applyBorder="1" applyAlignment="1" applyProtection="1">
      <alignment horizontal="center" vertical="center"/>
      <protection locked="0"/>
    </xf>
    <xf numFmtId="0" fontId="28" fillId="0" borderId="115" xfId="2" applyFont="1" applyBorder="1" applyAlignment="1">
      <alignment horizontal="center" vertical="center" textRotation="90" wrapText="1"/>
    </xf>
    <xf numFmtId="0" fontId="28" fillId="0" borderId="116" xfId="2" applyFont="1" applyBorder="1" applyAlignment="1">
      <alignment horizontal="center" vertical="center" textRotation="90" wrapText="1"/>
    </xf>
    <xf numFmtId="0" fontId="28" fillId="0" borderId="117" xfId="2" applyFont="1" applyBorder="1" applyAlignment="1">
      <alignment horizontal="center" vertical="center" textRotation="90" wrapText="1"/>
    </xf>
    <xf numFmtId="0" fontId="33" fillId="0" borderId="118" xfId="2" applyFont="1" applyBorder="1" applyAlignment="1" applyProtection="1">
      <alignment horizontal="center" vertical="center" wrapText="1"/>
      <protection locked="0"/>
    </xf>
    <xf numFmtId="0" fontId="33" fillId="0" borderId="112" xfId="2" applyFont="1" applyBorder="1" applyAlignment="1" applyProtection="1">
      <alignment horizontal="center" vertical="center" wrapText="1"/>
      <protection locked="0"/>
    </xf>
    <xf numFmtId="0" fontId="33" fillId="0" borderId="113" xfId="2" applyFont="1" applyBorder="1" applyAlignment="1" applyProtection="1">
      <alignment horizontal="center" vertical="center" wrapText="1"/>
      <protection locked="0"/>
    </xf>
    <xf numFmtId="4" fontId="28" fillId="0" borderId="111" xfId="2" applyNumberFormat="1" applyFont="1" applyBorder="1" applyAlignment="1">
      <alignment horizontal="center" vertical="center" wrapText="1"/>
    </xf>
    <xf numFmtId="4" fontId="28" fillId="0" borderId="66" xfId="2" applyNumberFormat="1" applyFont="1" applyBorder="1" applyAlignment="1">
      <alignment horizontal="center" vertical="center" wrapText="1"/>
    </xf>
    <xf numFmtId="4" fontId="28" fillId="0" borderId="67" xfId="2" applyNumberFormat="1" applyFont="1" applyBorder="1" applyAlignment="1">
      <alignment horizontal="center" vertical="center" wrapText="1"/>
    </xf>
    <xf numFmtId="0" fontId="47" fillId="0" borderId="101" xfId="2" applyFont="1" applyBorder="1" applyAlignment="1" applyProtection="1">
      <alignment horizontal="center"/>
      <protection locked="0"/>
    </xf>
    <xf numFmtId="0" fontId="47" fillId="0" borderId="102" xfId="2" applyFont="1" applyBorder="1" applyAlignment="1" applyProtection="1">
      <alignment horizontal="center"/>
      <protection locked="0"/>
    </xf>
    <xf numFmtId="0" fontId="33" fillId="2" borderId="24" xfId="2" applyFont="1" applyFill="1" applyBorder="1" applyAlignment="1" applyProtection="1">
      <alignment horizontal="center" vertical="center"/>
      <protection locked="0"/>
    </xf>
    <xf numFmtId="0" fontId="33" fillId="2" borderId="21" xfId="2" applyFont="1" applyFill="1" applyBorder="1" applyAlignment="1" applyProtection="1">
      <alignment horizontal="center" vertical="center"/>
      <protection locked="0"/>
    </xf>
    <xf numFmtId="0" fontId="40" fillId="19" borderId="77" xfId="2" applyFont="1" applyFill="1" applyBorder="1" applyAlignment="1">
      <alignment horizontal="center" vertical="center"/>
    </xf>
    <xf numFmtId="0" fontId="40" fillId="19" borderId="112" xfId="2" applyFont="1" applyFill="1" applyBorder="1" applyAlignment="1">
      <alignment horizontal="center" vertical="center"/>
    </xf>
    <xf numFmtId="0" fontId="25" fillId="0" borderId="24" xfId="2" applyBorder="1" applyAlignment="1">
      <alignment horizontal="left"/>
    </xf>
    <xf numFmtId="0" fontId="76" fillId="21" borderId="41" xfId="2" applyFont="1" applyFill="1" applyBorder="1" applyAlignment="1">
      <alignment horizontal="center" vertical="center" wrapText="1"/>
    </xf>
    <xf numFmtId="0" fontId="76" fillId="21" borderId="16" xfId="2" applyFont="1" applyFill="1" applyBorder="1" applyAlignment="1">
      <alignment horizontal="center" vertical="center" wrapText="1"/>
    </xf>
    <xf numFmtId="169" fontId="67" fillId="14" borderId="0" xfId="2" applyNumberFormat="1" applyFont="1" applyFill="1" applyAlignment="1">
      <alignment horizontal="left" vertical="center"/>
    </xf>
    <xf numFmtId="0" fontId="47" fillId="0" borderId="106" xfId="2" applyFont="1" applyBorder="1" applyAlignment="1" applyProtection="1">
      <alignment horizontal="left"/>
      <protection locked="0"/>
    </xf>
    <xf numFmtId="0" fontId="47" fillId="0" borderId="107" xfId="2" applyFont="1" applyBorder="1" applyAlignment="1" applyProtection="1">
      <alignment horizontal="left"/>
      <protection locked="0"/>
    </xf>
  </cellXfs>
  <cellStyles count="20">
    <cellStyle name="Milliers 2" xfId="5" xr:uid="{0ADC80A2-3C92-4EBD-8181-86FED620658D}"/>
    <cellStyle name="Monétaire 2" xfId="3" xr:uid="{E8D8BE5F-DA83-461D-9968-04C0650254D7}"/>
    <cellStyle name="Monétaire 2 2" xfId="6" xr:uid="{4A5AEB23-4D2C-4EB7-87BD-1910B5901A2A}"/>
    <cellStyle name="Monétaire 2 3" xfId="7" xr:uid="{6C015A66-BDD7-4FB1-A6F2-66095453FDE3}"/>
    <cellStyle name="Monétaire 2 4" xfId="8" xr:uid="{A3EF27EF-FA6E-418B-BEBF-E20236A514CB}"/>
    <cellStyle name="Monétaire 3" xfId="9" xr:uid="{8D8D1945-C94E-483C-B8F8-ED712B1AEF47}"/>
    <cellStyle name="Monétaire 4" xfId="10" xr:uid="{709AD2E8-4B40-40E6-92DF-575582829610}"/>
    <cellStyle name="Monétaire 5" xfId="11" xr:uid="{BD9664AA-B576-4639-B39D-697427A7AA3C}"/>
    <cellStyle name="Normal" xfId="0" builtinId="0" customBuiltin="1"/>
    <cellStyle name="Normal 2" xfId="2" xr:uid="{DED16BF5-1F3F-4AEA-B49C-C6085F4BF2A2}"/>
    <cellStyle name="Normal 2 2" xfId="12" xr:uid="{68B28F0D-B830-4A1A-8E03-6F1D831E5501}"/>
    <cellStyle name="Normal 3" xfId="1" xr:uid="{08539281-B460-4801-AB03-87981BEC25AB}"/>
    <cellStyle name="Normal 3 2" xfId="13" xr:uid="{79FFB9B4-A268-4073-A1AE-B152F851ADFD}"/>
    <cellStyle name="Normal 3 3" xfId="14" xr:uid="{B63F5590-FF81-4D61-8EF5-C4E1456FFF11}"/>
    <cellStyle name="Normal 3 4" xfId="15" xr:uid="{7F8EA1A1-645C-4A81-926E-1232D796D634}"/>
    <cellStyle name="Normal 4" xfId="4" xr:uid="{15EF0041-4C85-4D69-B4A0-E121B511B6FD}"/>
    <cellStyle name="Normal 5" xfId="16" xr:uid="{CBC8A093-97CF-4C40-8366-F556A1DFC6E7}"/>
    <cellStyle name="Normal 6" xfId="19" xr:uid="{7088C3BC-F5B0-4D9F-98A5-E984DE30A1AA}"/>
    <cellStyle name="Pourcentage 2" xfId="17" xr:uid="{D6A23596-E364-46DD-B888-0535F1FB937B}"/>
    <cellStyle name="Pourcentage 3" xfId="18" xr:uid="{FE66167A-E9D9-4E1A-B5F7-8FE9312FF6FB}"/>
  </cellStyles>
  <dxfs count="7"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</dxfs>
  <tableStyles count="0" defaultTableStyle="TableStyleMedium2" defaultPivotStyle="PivotStyleLight16"/>
  <colors>
    <mruColors>
      <color rgb="FFFFFF99"/>
      <color rgb="FFFFE697"/>
      <color rgb="FFFF5050"/>
      <color rgb="FFC0C0C0"/>
      <color rgb="FFBEE395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352424</xdr:colOff>
      <xdr:row>6</xdr:row>
      <xdr:rowOff>44397</xdr:rowOff>
    </xdr:from>
    <xdr:to>
      <xdr:col>11</xdr:col>
      <xdr:colOff>875307</xdr:colOff>
      <xdr:row>6</xdr:row>
      <xdr:rowOff>304801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276B581-D451-46D6-840A-377A039F5F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flipH="1">
          <a:off x="9182099" y="1901772"/>
          <a:ext cx="522883" cy="260404"/>
        </a:xfrm>
        <a:prstGeom prst="rect">
          <a:avLst/>
        </a:prstGeom>
      </xdr:spPr>
    </xdr:pic>
    <xdr:clientData/>
  </xdr:twoCellAnchor>
  <xdr:oneCellAnchor>
    <xdr:from>
      <xdr:col>11</xdr:col>
      <xdr:colOff>733425</xdr:colOff>
      <xdr:row>4</xdr:row>
      <xdr:rowOff>104775</xdr:rowOff>
    </xdr:from>
    <xdr:ext cx="1771650" cy="333375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918B4DBF-2B0C-4C71-9D02-D12A9E093DC6}"/>
            </a:ext>
          </a:extLst>
        </xdr:cNvPr>
        <xdr:cNvSpPr/>
      </xdr:nvSpPr>
      <xdr:spPr>
        <a:xfrm>
          <a:off x="9563100" y="1152525"/>
          <a:ext cx="1771650" cy="33337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l"/>
          <a:r>
            <a:rPr lang="fr-FR" sz="1800" b="1" cap="none" spc="0" baseline="0">
              <a:ln w="22225">
                <a:solidFill>
                  <a:srgbClr val="0070C0"/>
                </a:solidFill>
                <a:prstDash val="solid"/>
              </a:ln>
              <a:solidFill>
                <a:schemeClr val="accent1">
                  <a:lumMod val="75000"/>
                </a:schemeClr>
              </a:solidFill>
              <a:effectLst/>
            </a:rPr>
            <a:t>Only credit card</a:t>
          </a:r>
          <a:endParaRPr lang="fr-FR" sz="1800" b="1" cap="none" spc="0">
            <a:ln w="22225">
              <a:solidFill>
                <a:srgbClr val="0070C0"/>
              </a:solidFill>
              <a:prstDash val="solid"/>
            </a:ln>
            <a:solidFill>
              <a:schemeClr val="accent1">
                <a:lumMod val="75000"/>
              </a:schemeClr>
            </a:solidFill>
            <a:effectLst/>
          </a:endParaRPr>
        </a:p>
      </xdr:txBody>
    </xdr:sp>
    <xdr:clientData/>
  </xdr:oneCellAnchor>
  <xdr:oneCellAnchor>
    <xdr:from>
      <xdr:col>4</xdr:col>
      <xdr:colOff>0</xdr:colOff>
      <xdr:row>2</xdr:row>
      <xdr:rowOff>133350</xdr:rowOff>
    </xdr:from>
    <xdr:ext cx="857250" cy="419100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2574F3A8-1042-4FA9-A238-A2959836926E}"/>
            </a:ext>
          </a:extLst>
        </xdr:cNvPr>
        <xdr:cNvSpPr/>
      </xdr:nvSpPr>
      <xdr:spPr>
        <a:xfrm>
          <a:off x="2486025" y="466725"/>
          <a:ext cx="857250" cy="41910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l"/>
          <a:r>
            <a:rPr lang="fr-FR" sz="2500" b="1" cap="none" spc="0">
              <a:ln w="22225">
                <a:solidFill>
                  <a:srgbClr val="0070C0"/>
                </a:solidFill>
                <a:prstDash val="solid"/>
              </a:ln>
              <a:solidFill>
                <a:schemeClr val="accent1">
                  <a:lumMod val="75000"/>
                </a:schemeClr>
              </a:solidFill>
              <a:effectLst/>
            </a:rPr>
            <a:t>2025</a:t>
          </a:r>
        </a:p>
        <a:p>
          <a:pPr algn="l"/>
          <a:endParaRPr lang="fr-FR" sz="2500" b="1" cap="none" spc="0">
            <a:ln w="22225">
              <a:solidFill>
                <a:srgbClr val="0070C0"/>
              </a:solidFill>
              <a:prstDash val="solid"/>
            </a:ln>
            <a:solidFill>
              <a:schemeClr val="accent1">
                <a:lumMod val="75000"/>
              </a:schemeClr>
            </a:solidFill>
            <a:effectLst/>
          </a:endParaRPr>
        </a:p>
      </xdr:txBody>
    </xdr:sp>
    <xdr:clientData/>
  </xdr:oneCellAnchor>
  <xdr:twoCellAnchor editAs="oneCell">
    <xdr:from>
      <xdr:col>9</xdr:col>
      <xdr:colOff>275797</xdr:colOff>
      <xdr:row>6</xdr:row>
      <xdr:rowOff>28575</xdr:rowOff>
    </xdr:from>
    <xdr:to>
      <xdr:col>9</xdr:col>
      <xdr:colOff>809625</xdr:colOff>
      <xdr:row>6</xdr:row>
      <xdr:rowOff>325402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297762B2-4182-455D-A3E2-0EDBF6CA4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43397" y="1885950"/>
          <a:ext cx="533828" cy="296827"/>
        </a:xfrm>
        <a:prstGeom prst="rect">
          <a:avLst/>
        </a:prstGeom>
      </xdr:spPr>
    </xdr:pic>
    <xdr:clientData/>
  </xdr:twoCellAnchor>
  <xdr:twoCellAnchor editAs="oneCell">
    <xdr:from>
      <xdr:col>0</xdr:col>
      <xdr:colOff>85724</xdr:colOff>
      <xdr:row>1</xdr:row>
      <xdr:rowOff>47625</xdr:rowOff>
    </xdr:from>
    <xdr:to>
      <xdr:col>2</xdr:col>
      <xdr:colOff>285749</xdr:colOff>
      <xdr:row>4</xdr:row>
      <xdr:rowOff>31437</xdr:rowOff>
    </xdr:to>
    <xdr:pic>
      <xdr:nvPicPr>
        <xdr:cNvPr id="8" name="Picture 1630">
          <a:extLst>
            <a:ext uri="{FF2B5EF4-FFF2-40B4-BE49-F238E27FC236}">
              <a16:creationId xmlns:a16="http://schemas.microsoft.com/office/drawing/2014/main" id="{F4E5C67A-E402-4349-A31B-E57CB8E57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4" y="209550"/>
          <a:ext cx="1400175" cy="869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9525</xdr:rowOff>
    </xdr:from>
    <xdr:to>
      <xdr:col>2</xdr:col>
      <xdr:colOff>420046</xdr:colOff>
      <xdr:row>4</xdr:row>
      <xdr:rowOff>490236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F268A77-599E-491D-8773-A754EA2FAD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9525"/>
          <a:ext cx="1182046" cy="690261"/>
        </a:xfrm>
        <a:prstGeom prst="rect">
          <a:avLst/>
        </a:prstGeom>
      </xdr:spPr>
    </xdr:pic>
    <xdr:clientData/>
  </xdr:twoCellAnchor>
  <xdr:oneCellAnchor>
    <xdr:from>
      <xdr:col>3</xdr:col>
      <xdr:colOff>66675</xdr:colOff>
      <xdr:row>3</xdr:row>
      <xdr:rowOff>85725</xdr:rowOff>
    </xdr:from>
    <xdr:ext cx="904874" cy="504825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38A05A13-17F8-4779-927C-F7C896EB7B3C}"/>
            </a:ext>
          </a:extLst>
        </xdr:cNvPr>
        <xdr:cNvSpPr/>
      </xdr:nvSpPr>
      <xdr:spPr>
        <a:xfrm>
          <a:off x="2305050" y="85725"/>
          <a:ext cx="904874" cy="50482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l"/>
          <a:r>
            <a:rPr lang="fr-FR" sz="2500" b="1" cap="none" spc="0">
              <a:ln w="22225">
                <a:solidFill>
                  <a:srgbClr val="0070C0"/>
                </a:solidFill>
                <a:prstDash val="solid"/>
              </a:ln>
              <a:solidFill>
                <a:schemeClr val="accent1">
                  <a:lumMod val="75000"/>
                </a:schemeClr>
              </a:solidFill>
              <a:effectLst/>
            </a:rPr>
            <a:t>2025</a:t>
          </a:r>
        </a:p>
      </xdr:txBody>
    </xdr:sp>
    <xdr:clientData/>
  </xdr:oneCellAnchor>
  <xdr:twoCellAnchor editAs="oneCell">
    <xdr:from>
      <xdr:col>8</xdr:col>
      <xdr:colOff>171450</xdr:colOff>
      <xdr:row>7</xdr:row>
      <xdr:rowOff>19051</xdr:rowOff>
    </xdr:from>
    <xdr:to>
      <xdr:col>8</xdr:col>
      <xdr:colOff>826605</xdr:colOff>
      <xdr:row>7</xdr:row>
      <xdr:rowOff>419101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45DE647C-1EC5-4417-81B5-78F0A30ACD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00850" y="1228726"/>
          <a:ext cx="655155" cy="4000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47625</xdr:colOff>
      <xdr:row>3</xdr:row>
      <xdr:rowOff>85725</xdr:rowOff>
    </xdr:from>
    <xdr:ext cx="904874" cy="50482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18088309-AF2A-4106-815F-F713626EE512}"/>
            </a:ext>
          </a:extLst>
        </xdr:cNvPr>
        <xdr:cNvSpPr/>
      </xdr:nvSpPr>
      <xdr:spPr>
        <a:xfrm>
          <a:off x="2886075" y="581025"/>
          <a:ext cx="904874" cy="50482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fr-FR" sz="2500" b="1" cap="none" spc="0">
              <a:ln w="22225">
                <a:solidFill>
                  <a:srgbClr val="0070C0"/>
                </a:solidFill>
                <a:prstDash val="solid"/>
              </a:ln>
              <a:solidFill>
                <a:schemeClr val="accent1">
                  <a:lumMod val="75000"/>
                </a:schemeClr>
              </a:solidFill>
              <a:effectLst/>
            </a:rPr>
            <a:t>2025</a:t>
          </a:r>
          <a:r>
            <a:rPr lang="fr-FR" sz="2500" b="1" cap="none" spc="0" baseline="0">
              <a:ln w="22225">
                <a:solidFill>
                  <a:srgbClr val="0070C0"/>
                </a:solidFill>
                <a:prstDash val="solid"/>
              </a:ln>
              <a:solidFill>
                <a:schemeClr val="accent1">
                  <a:lumMod val="75000"/>
                </a:schemeClr>
              </a:solidFill>
              <a:effectLst/>
            </a:rPr>
            <a:t> ONTARIO</a:t>
          </a:r>
          <a:endParaRPr lang="fr-FR" sz="2500" b="1" cap="none" spc="0">
            <a:ln w="22225">
              <a:solidFill>
                <a:srgbClr val="0070C0"/>
              </a:solidFill>
              <a:prstDash val="solid"/>
            </a:ln>
            <a:solidFill>
              <a:schemeClr val="accent1">
                <a:lumMod val="75000"/>
              </a:schemeClr>
            </a:solidFill>
            <a:effectLst/>
          </a:endParaRPr>
        </a:p>
        <a:p>
          <a:pPr algn="ctr"/>
          <a:endParaRPr lang="fr-FR" sz="2500" b="1" cap="none" spc="0">
            <a:ln w="22225">
              <a:solidFill>
                <a:srgbClr val="0070C0"/>
              </a:solidFill>
              <a:prstDash val="solid"/>
            </a:ln>
            <a:solidFill>
              <a:schemeClr val="accent1">
                <a:lumMod val="75000"/>
              </a:schemeClr>
            </a:solidFill>
            <a:effectLst/>
          </a:endParaRPr>
        </a:p>
      </xdr:txBody>
    </xdr:sp>
    <xdr:clientData/>
  </xdr:oneCellAnchor>
  <xdr:twoCellAnchor editAs="oneCell">
    <xdr:from>
      <xdr:col>8</xdr:col>
      <xdr:colOff>307393</xdr:colOff>
      <xdr:row>7</xdr:row>
      <xdr:rowOff>28116</xdr:rowOff>
    </xdr:from>
    <xdr:to>
      <xdr:col>8</xdr:col>
      <xdr:colOff>952500</xdr:colOff>
      <xdr:row>7</xdr:row>
      <xdr:rowOff>428626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D886156-7458-4E73-9684-D23801B23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84568" y="1618791"/>
          <a:ext cx="645107" cy="40051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</xdr:row>
      <xdr:rowOff>47626</xdr:rowOff>
    </xdr:from>
    <xdr:to>
      <xdr:col>1</xdr:col>
      <xdr:colOff>904875</xdr:colOff>
      <xdr:row>4</xdr:row>
      <xdr:rowOff>428661</xdr:rowOff>
    </xdr:to>
    <xdr:pic>
      <xdr:nvPicPr>
        <xdr:cNvPr id="6" name="Picture 1630">
          <a:extLst>
            <a:ext uri="{FF2B5EF4-FFF2-40B4-BE49-F238E27FC236}">
              <a16:creationId xmlns:a16="http://schemas.microsoft.com/office/drawing/2014/main" id="{299CFE65-4553-4AFF-8F22-EAAFD66D1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47626"/>
          <a:ext cx="904875" cy="562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104776</xdr:colOff>
      <xdr:row>7</xdr:row>
      <xdr:rowOff>19050</xdr:rowOff>
    </xdr:from>
    <xdr:to>
      <xdr:col>8</xdr:col>
      <xdr:colOff>838918</xdr:colOff>
      <xdr:row>7</xdr:row>
      <xdr:rowOff>409233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782E0A4-021F-462A-8345-12BB7A55C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62776" y="1228725"/>
          <a:ext cx="734142" cy="390183"/>
        </a:xfrm>
        <a:prstGeom prst="rect">
          <a:avLst/>
        </a:prstGeom>
      </xdr:spPr>
    </xdr:pic>
    <xdr:clientData/>
  </xdr:twoCellAnchor>
  <xdr:oneCellAnchor>
    <xdr:from>
      <xdr:col>3</xdr:col>
      <xdr:colOff>66675</xdr:colOff>
      <xdr:row>3</xdr:row>
      <xdr:rowOff>85725</xdr:rowOff>
    </xdr:from>
    <xdr:ext cx="904874" cy="504825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1D0231CB-3B77-48FD-90A3-C94DAE0F5CC5}"/>
            </a:ext>
          </a:extLst>
        </xdr:cNvPr>
        <xdr:cNvSpPr/>
      </xdr:nvSpPr>
      <xdr:spPr>
        <a:xfrm>
          <a:off x="2686050" y="923925"/>
          <a:ext cx="904874" cy="50482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l"/>
          <a:r>
            <a:rPr lang="fr-FR" sz="2500" b="1" cap="none" spc="0">
              <a:ln w="22225">
                <a:solidFill>
                  <a:srgbClr val="0070C0"/>
                </a:solidFill>
                <a:prstDash val="solid"/>
              </a:ln>
              <a:solidFill>
                <a:srgbClr val="002060"/>
              </a:solidFill>
              <a:effectLst/>
            </a:rPr>
            <a:t>2025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200024</xdr:colOff>
      <xdr:row>7</xdr:row>
      <xdr:rowOff>27312</xdr:rowOff>
    </xdr:from>
    <xdr:to>
      <xdr:col>8</xdr:col>
      <xdr:colOff>771525</xdr:colOff>
      <xdr:row>7</xdr:row>
      <xdr:rowOff>371295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81407A0F-0A57-4D9A-8475-DE0123945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38974" y="2227587"/>
          <a:ext cx="571501" cy="343983"/>
        </a:xfrm>
        <a:prstGeom prst="rect">
          <a:avLst/>
        </a:prstGeom>
      </xdr:spPr>
    </xdr:pic>
    <xdr:clientData/>
  </xdr:twoCellAnchor>
  <xdr:oneCellAnchor>
    <xdr:from>
      <xdr:col>2</xdr:col>
      <xdr:colOff>542925</xdr:colOff>
      <xdr:row>3</xdr:row>
      <xdr:rowOff>66675</xdr:rowOff>
    </xdr:from>
    <xdr:ext cx="1523999" cy="504825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2F375FF9-B23E-4045-8266-AC42A79025E0}"/>
            </a:ext>
          </a:extLst>
        </xdr:cNvPr>
        <xdr:cNvSpPr/>
      </xdr:nvSpPr>
      <xdr:spPr>
        <a:xfrm>
          <a:off x="1914525" y="66675"/>
          <a:ext cx="1523999" cy="50482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l"/>
          <a:r>
            <a:rPr lang="fr-FR" sz="2500" b="1" cap="none" spc="0">
              <a:ln w="22225">
                <a:solidFill>
                  <a:srgbClr val="0070C0"/>
                </a:solidFill>
                <a:prstDash val="solid"/>
              </a:ln>
              <a:solidFill>
                <a:srgbClr val="002060"/>
              </a:solidFill>
              <a:effectLst/>
              <a:latin typeface="Arial" panose="020B0604020202020204" pitchFamily="34" charset="0"/>
            </a:rPr>
            <a:t>2025</a:t>
          </a:r>
          <a:r>
            <a:rPr lang="fr-FR" sz="2500" b="1" cap="none" spc="0" baseline="0">
              <a:ln w="22225">
                <a:solidFill>
                  <a:srgbClr val="0070C0"/>
                </a:solidFill>
                <a:prstDash val="solid"/>
              </a:ln>
              <a:solidFill>
                <a:srgbClr val="002060"/>
              </a:solidFill>
              <a:effectLst/>
              <a:latin typeface="Arial" panose="020B0604020202020204" pitchFamily="34" charset="0"/>
            </a:rPr>
            <a:t> QUEBEC</a:t>
          </a:r>
          <a:endParaRPr lang="fr-FR" sz="2500" b="1" cap="none" spc="0">
            <a:ln w="22225">
              <a:solidFill>
                <a:srgbClr val="0070C0"/>
              </a:solidFill>
              <a:prstDash val="solid"/>
            </a:ln>
            <a:solidFill>
              <a:srgbClr val="002060"/>
            </a:solidFill>
            <a:effectLst/>
            <a:latin typeface="Arial" panose="020B0604020202020204" pitchFamily="34" charset="0"/>
          </a:endParaRPr>
        </a:p>
        <a:p>
          <a:pPr algn="l"/>
          <a:endParaRPr lang="fr-FR" sz="2500" b="1" cap="none" spc="0">
            <a:ln w="22225">
              <a:solidFill>
                <a:srgbClr val="0070C0"/>
              </a:solidFill>
              <a:prstDash val="solid"/>
            </a:ln>
            <a:solidFill>
              <a:schemeClr val="accent1">
                <a:lumMod val="75000"/>
              </a:schemeClr>
            </a:solidFill>
            <a:effectLst/>
          </a:endParaRPr>
        </a:p>
      </xdr:txBody>
    </xdr:sp>
    <xdr:clientData/>
  </xdr:oneCellAnchor>
  <xdr:twoCellAnchor editAs="oneCell">
    <xdr:from>
      <xdr:col>1</xdr:col>
      <xdr:colOff>114300</xdr:colOff>
      <xdr:row>3</xdr:row>
      <xdr:rowOff>38100</xdr:rowOff>
    </xdr:from>
    <xdr:to>
      <xdr:col>1</xdr:col>
      <xdr:colOff>881648</xdr:colOff>
      <xdr:row>5</xdr:row>
      <xdr:rowOff>91054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DEDB645-AEC5-416B-AE79-9F82DF20B3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38100"/>
          <a:ext cx="767348" cy="71017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201084</xdr:colOff>
      <xdr:row>5</xdr:row>
      <xdr:rowOff>116417</xdr:rowOff>
    </xdr:from>
    <xdr:to>
      <xdr:col>2</xdr:col>
      <xdr:colOff>968432</xdr:colOff>
      <xdr:row>9</xdr:row>
      <xdr:rowOff>106929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9113431-8F23-45DA-8890-CCD25A426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0417" y="1365250"/>
          <a:ext cx="767348" cy="71017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</xdr:colOff>
      <xdr:row>1</xdr:row>
      <xdr:rowOff>0</xdr:rowOff>
    </xdr:from>
    <xdr:to>
      <xdr:col>12</xdr:col>
      <xdr:colOff>1554</xdr:colOff>
      <xdr:row>4</xdr:row>
      <xdr:rowOff>190500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C4C0AAB-42B5-4D4C-A014-4F82F9C05A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1345" y="309563"/>
          <a:ext cx="1299334" cy="12025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656A4-DAF3-4B48-8623-7941AD26874D}">
  <dimension ref="A1:AH56"/>
  <sheetViews>
    <sheetView showZeros="0" workbookViewId="0">
      <selection activeCell="H17" sqref="H17"/>
    </sheetView>
  </sheetViews>
  <sheetFormatPr baseColWidth="10" defaultColWidth="6" defaultRowHeight="15"/>
  <cols>
    <col min="1" max="1" width="6" style="14"/>
    <col min="2" max="3" width="12.7109375" style="15" customWidth="1"/>
    <col min="4" max="8" width="6" style="15"/>
    <col min="9" max="9" width="19.140625" style="15" customWidth="1"/>
    <col min="10" max="10" width="7" style="15" customWidth="1"/>
    <col min="11" max="11" width="5" style="19" customWidth="1"/>
    <col min="12" max="12" width="6" style="19"/>
    <col min="13" max="13" width="6" style="15"/>
    <col min="14" max="14" width="13.85546875" style="15" customWidth="1"/>
    <col min="15" max="15" width="25" style="15" customWidth="1"/>
    <col min="16" max="17" width="11.140625" style="15" bestFit="1" customWidth="1"/>
    <col min="18" max="18" width="10" style="15" customWidth="1"/>
    <col min="19" max="16384" width="6" style="15"/>
  </cols>
  <sheetData>
    <row r="1" spans="1:34">
      <c r="F1" s="14"/>
      <c r="G1" s="14"/>
      <c r="H1" s="14"/>
      <c r="I1" s="14"/>
      <c r="J1" s="14"/>
      <c r="K1" s="16"/>
      <c r="L1" s="16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</row>
    <row r="2" spans="1:34">
      <c r="F2" s="14"/>
      <c r="G2" s="14"/>
      <c r="H2" s="14"/>
      <c r="I2" s="14"/>
      <c r="J2" s="14"/>
      <c r="K2" s="16"/>
      <c r="L2" s="16"/>
      <c r="M2" s="14"/>
      <c r="N2" s="14"/>
      <c r="O2" s="14"/>
      <c r="P2" s="14"/>
      <c r="Q2" s="600" t="s">
        <v>55</v>
      </c>
      <c r="R2" s="600"/>
      <c r="S2" s="14"/>
      <c r="T2" s="14"/>
      <c r="U2" s="14"/>
      <c r="V2" s="14"/>
      <c r="W2" s="14"/>
      <c r="X2" s="430" t="s">
        <v>169</v>
      </c>
      <c r="Y2" s="14"/>
      <c r="Z2" s="14"/>
      <c r="AA2" s="14"/>
      <c r="AB2" s="14"/>
      <c r="AH2" s="482" t="s">
        <v>207</v>
      </c>
    </row>
    <row r="3" spans="1:34">
      <c r="A3" s="14">
        <v>1</v>
      </c>
      <c r="B3" s="423">
        <v>45648</v>
      </c>
      <c r="C3" s="423">
        <v>45654</v>
      </c>
      <c r="F3" s="14" t="s">
        <v>125</v>
      </c>
      <c r="G3" s="14"/>
      <c r="H3" s="14"/>
      <c r="I3" s="14"/>
      <c r="J3" s="14"/>
      <c r="K3" s="18"/>
      <c r="L3" s="16"/>
      <c r="M3" s="14"/>
      <c r="N3" s="523" t="s">
        <v>57</v>
      </c>
      <c r="O3" s="523" t="s">
        <v>58</v>
      </c>
      <c r="P3" s="524" t="s">
        <v>6</v>
      </c>
      <c r="Q3" s="524" t="s">
        <v>59</v>
      </c>
      <c r="R3" s="523" t="s">
        <v>60</v>
      </c>
      <c r="S3" s="523" t="s">
        <v>239</v>
      </c>
      <c r="T3" s="523" t="s">
        <v>240</v>
      </c>
      <c r="U3" s="523" t="s">
        <v>241</v>
      </c>
      <c r="V3" s="523"/>
      <c r="W3" s="14"/>
      <c r="Z3" s="14"/>
      <c r="AA3" s="14"/>
      <c r="AB3" s="14"/>
      <c r="AD3" t="s">
        <v>178</v>
      </c>
    </row>
    <row r="4" spans="1:34">
      <c r="A4" s="14">
        <v>2</v>
      </c>
      <c r="B4" s="17">
        <f>C3+1</f>
        <v>45655</v>
      </c>
      <c r="C4" s="17">
        <f t="shared" ref="C4:C55" si="0">B4+6</f>
        <v>45661</v>
      </c>
      <c r="F4" s="14" t="s">
        <v>122</v>
      </c>
      <c r="G4" s="14"/>
      <c r="H4" s="14"/>
      <c r="I4" s="232" t="s">
        <v>120</v>
      </c>
      <c r="J4" s="16">
        <v>1</v>
      </c>
      <c r="K4" s="18"/>
      <c r="L4" s="16"/>
      <c r="M4" s="14"/>
      <c r="N4" s="525">
        <v>45658</v>
      </c>
      <c r="O4" s="526" t="s">
        <v>230</v>
      </c>
      <c r="P4" s="527"/>
      <c r="Q4" s="528" t="s">
        <v>61</v>
      </c>
      <c r="R4" s="528" t="s">
        <v>61</v>
      </c>
      <c r="S4" s="529" t="s">
        <v>61</v>
      </c>
      <c r="T4" s="529" t="s">
        <v>242</v>
      </c>
      <c r="U4" s="529" t="s">
        <v>61</v>
      </c>
      <c r="V4" s="527">
        <v>1</v>
      </c>
      <c r="W4" s="14"/>
      <c r="X4" t="s">
        <v>153</v>
      </c>
      <c r="Y4"/>
      <c r="Z4" s="14"/>
      <c r="AA4" s="14"/>
      <c r="AB4" s="14"/>
      <c r="AD4" t="s">
        <v>179</v>
      </c>
      <c r="AH4" s="482" t="s">
        <v>208</v>
      </c>
    </row>
    <row r="5" spans="1:34">
      <c r="A5" s="14">
        <v>3</v>
      </c>
      <c r="B5" s="17">
        <f t="shared" ref="B5:B55" si="1">C4+1</f>
        <v>45662</v>
      </c>
      <c r="C5" s="17">
        <f t="shared" si="0"/>
        <v>45668</v>
      </c>
      <c r="F5" s="14" t="s">
        <v>123</v>
      </c>
      <c r="G5" s="14"/>
      <c r="H5" s="14"/>
      <c r="I5" s="15" t="s">
        <v>121</v>
      </c>
      <c r="J5" s="16">
        <v>2</v>
      </c>
      <c r="K5" s="18"/>
      <c r="L5" s="16"/>
      <c r="M5" s="14"/>
      <c r="N5" s="525">
        <v>45659</v>
      </c>
      <c r="O5" s="526" t="s">
        <v>243</v>
      </c>
      <c r="P5" s="527"/>
      <c r="Q5" s="528" t="s">
        <v>61</v>
      </c>
      <c r="R5" s="528" t="s">
        <v>61</v>
      </c>
      <c r="S5" s="529" t="s">
        <v>61</v>
      </c>
      <c r="T5" s="527"/>
      <c r="U5" s="529" t="s">
        <v>61</v>
      </c>
      <c r="V5" s="527">
        <v>2</v>
      </c>
      <c r="W5" s="14"/>
      <c r="X5" t="s">
        <v>154</v>
      </c>
      <c r="Y5"/>
      <c r="Z5" s="14"/>
      <c r="AA5" s="14"/>
      <c r="AB5" s="14"/>
      <c r="AD5" t="s">
        <v>180</v>
      </c>
      <c r="AH5" s="482" t="s">
        <v>59</v>
      </c>
    </row>
    <row r="6" spans="1:34">
      <c r="A6" s="14">
        <v>4</v>
      </c>
      <c r="B6" s="17">
        <f t="shared" si="1"/>
        <v>45669</v>
      </c>
      <c r="C6" s="17">
        <f t="shared" si="0"/>
        <v>45675</v>
      </c>
      <c r="F6" s="14" t="s">
        <v>124</v>
      </c>
      <c r="G6" s="14"/>
      <c r="H6" s="14"/>
      <c r="I6" s="15" t="s">
        <v>126</v>
      </c>
      <c r="J6" s="16">
        <v>3</v>
      </c>
      <c r="K6" s="18"/>
      <c r="L6" s="16"/>
      <c r="M6" s="14"/>
      <c r="N6" s="525">
        <v>45705</v>
      </c>
      <c r="O6" s="530" t="s">
        <v>231</v>
      </c>
      <c r="P6" s="527"/>
      <c r="Q6" s="531"/>
      <c r="R6" s="528" t="s">
        <v>61</v>
      </c>
      <c r="S6" s="529" t="s">
        <v>61</v>
      </c>
      <c r="T6" s="529" t="s">
        <v>242</v>
      </c>
      <c r="U6" s="527"/>
      <c r="V6" s="527">
        <v>3</v>
      </c>
      <c r="W6" s="14"/>
      <c r="X6" t="s">
        <v>217</v>
      </c>
      <c r="Y6"/>
      <c r="Z6" s="14"/>
      <c r="AA6" s="14"/>
      <c r="AB6" s="14"/>
      <c r="AD6" t="s">
        <v>181</v>
      </c>
      <c r="AH6" s="482" t="s">
        <v>209</v>
      </c>
    </row>
    <row r="7" spans="1:34">
      <c r="A7" s="14">
        <v>5</v>
      </c>
      <c r="B7" s="17">
        <f t="shared" si="1"/>
        <v>45676</v>
      </c>
      <c r="C7" s="17">
        <f t="shared" si="0"/>
        <v>45682</v>
      </c>
      <c r="F7" s="14" t="s">
        <v>124</v>
      </c>
      <c r="G7" s="14"/>
      <c r="H7" s="14"/>
      <c r="I7" s="495" t="s">
        <v>233</v>
      </c>
      <c r="J7" s="16">
        <v>4</v>
      </c>
      <c r="K7" s="16"/>
      <c r="L7" s="16"/>
      <c r="M7" s="14"/>
      <c r="N7" s="532">
        <v>45765</v>
      </c>
      <c r="O7" s="526" t="s">
        <v>244</v>
      </c>
      <c r="P7" s="527"/>
      <c r="Q7" s="528" t="s">
        <v>61</v>
      </c>
      <c r="R7" s="528" t="s">
        <v>61</v>
      </c>
      <c r="S7" s="529" t="s">
        <v>61</v>
      </c>
      <c r="T7" s="529" t="s">
        <v>242</v>
      </c>
      <c r="U7" s="527"/>
      <c r="V7" s="533">
        <v>4</v>
      </c>
      <c r="W7" s="14"/>
      <c r="X7" t="s">
        <v>155</v>
      </c>
      <c r="Y7"/>
      <c r="Z7" s="14"/>
      <c r="AA7" s="14"/>
      <c r="AB7" s="14"/>
      <c r="AD7" t="s">
        <v>182</v>
      </c>
    </row>
    <row r="8" spans="1:34">
      <c r="A8" s="14">
        <v>6</v>
      </c>
      <c r="B8" s="17">
        <f t="shared" si="1"/>
        <v>45683</v>
      </c>
      <c r="C8" s="17">
        <f t="shared" si="0"/>
        <v>45689</v>
      </c>
      <c r="F8" s="14"/>
      <c r="G8" s="14"/>
      <c r="H8" s="14"/>
      <c r="I8" s="496" t="s">
        <v>234</v>
      </c>
      <c r="J8" s="16">
        <v>5</v>
      </c>
      <c r="K8" s="20"/>
      <c r="L8" s="20"/>
      <c r="M8" s="21"/>
      <c r="N8" s="532">
        <v>45802</v>
      </c>
      <c r="O8" s="526" t="s">
        <v>245</v>
      </c>
      <c r="P8" s="527"/>
      <c r="Q8" s="528" t="s">
        <v>61</v>
      </c>
      <c r="R8" s="527"/>
      <c r="S8" s="529" t="s">
        <v>61</v>
      </c>
      <c r="T8" s="529" t="s">
        <v>242</v>
      </c>
      <c r="U8" s="527"/>
      <c r="V8" s="527">
        <v>5</v>
      </c>
      <c r="W8" s="14"/>
      <c r="X8" t="s">
        <v>156</v>
      </c>
      <c r="Y8"/>
      <c r="Z8" s="14"/>
      <c r="AA8" s="14"/>
      <c r="AB8" s="14"/>
      <c r="AD8" t="s">
        <v>183</v>
      </c>
    </row>
    <row r="9" spans="1:34">
      <c r="A9" s="14">
        <v>7</v>
      </c>
      <c r="B9" s="17">
        <f t="shared" si="1"/>
        <v>45690</v>
      </c>
      <c r="C9" s="17">
        <f t="shared" si="0"/>
        <v>45696</v>
      </c>
      <c r="F9" s="14"/>
      <c r="G9" s="14"/>
      <c r="H9" s="14"/>
      <c r="I9" s="496" t="s">
        <v>148</v>
      </c>
      <c r="J9" s="16">
        <v>6</v>
      </c>
      <c r="K9" s="20"/>
      <c r="L9" s="20"/>
      <c r="M9" s="21"/>
      <c r="N9" s="532">
        <v>45832</v>
      </c>
      <c r="O9" s="526" t="s">
        <v>246</v>
      </c>
      <c r="P9" s="527"/>
      <c r="Q9" s="528" t="s">
        <v>61</v>
      </c>
      <c r="R9" s="527"/>
      <c r="S9" s="527"/>
      <c r="T9" s="527"/>
      <c r="U9" s="527"/>
      <c r="V9" s="527">
        <v>6</v>
      </c>
      <c r="W9" s="14"/>
      <c r="X9" t="s">
        <v>157</v>
      </c>
      <c r="Y9"/>
      <c r="Z9" s="14"/>
      <c r="AA9" s="14"/>
      <c r="AB9" s="14"/>
      <c r="AD9" t="s">
        <v>184</v>
      </c>
    </row>
    <row r="10" spans="1:34">
      <c r="A10" s="14">
        <v>8</v>
      </c>
      <c r="B10" s="17">
        <f t="shared" si="1"/>
        <v>45697</v>
      </c>
      <c r="C10" s="17">
        <f t="shared" si="0"/>
        <v>45703</v>
      </c>
      <c r="F10" s="14"/>
      <c r="G10" s="14"/>
      <c r="H10" s="14"/>
      <c r="I10" s="496" t="s">
        <v>149</v>
      </c>
      <c r="J10" s="16">
        <v>7</v>
      </c>
      <c r="K10" s="20"/>
      <c r="L10" s="20"/>
      <c r="M10" s="21"/>
      <c r="N10" s="532">
        <v>45839</v>
      </c>
      <c r="O10" s="526" t="s">
        <v>247</v>
      </c>
      <c r="P10" s="527"/>
      <c r="Q10" s="528" t="s">
        <v>61</v>
      </c>
      <c r="R10" s="528" t="s">
        <v>61</v>
      </c>
      <c r="S10" s="529" t="s">
        <v>61</v>
      </c>
      <c r="T10" s="529" t="s">
        <v>242</v>
      </c>
      <c r="U10" s="527"/>
      <c r="V10" s="527">
        <v>7</v>
      </c>
      <c r="W10" s="14"/>
      <c r="X10" t="s">
        <v>158</v>
      </c>
      <c r="Y10"/>
      <c r="Z10" s="14"/>
      <c r="AA10" s="14"/>
      <c r="AB10" s="14"/>
      <c r="AD10" t="s">
        <v>185</v>
      </c>
      <c r="AE10" s="482" t="s">
        <v>203</v>
      </c>
    </row>
    <row r="11" spans="1:34">
      <c r="A11" s="14">
        <v>9</v>
      </c>
      <c r="B11" s="17">
        <f t="shared" si="1"/>
        <v>45704</v>
      </c>
      <c r="C11" s="17">
        <f t="shared" si="0"/>
        <v>45710</v>
      </c>
      <c r="F11" s="14"/>
      <c r="G11" s="14"/>
      <c r="H11" s="14"/>
      <c r="I11" s="15" t="s">
        <v>127</v>
      </c>
      <c r="J11" s="16">
        <v>8</v>
      </c>
      <c r="K11" s="16"/>
      <c r="L11" s="16"/>
      <c r="M11" s="14"/>
      <c r="N11" s="532">
        <v>45842</v>
      </c>
      <c r="O11" s="526" t="s">
        <v>248</v>
      </c>
      <c r="P11" s="527"/>
      <c r="Q11" s="527"/>
      <c r="R11" s="527"/>
      <c r="S11" s="534"/>
      <c r="T11" s="534"/>
      <c r="U11" s="529" t="s">
        <v>61</v>
      </c>
      <c r="V11" s="533">
        <v>8</v>
      </c>
      <c r="W11" s="14"/>
      <c r="X11" t="s">
        <v>159</v>
      </c>
      <c r="Y11"/>
      <c r="Z11" s="14"/>
      <c r="AA11" s="14"/>
      <c r="AB11" s="14"/>
      <c r="AD11"/>
    </row>
    <row r="12" spans="1:34">
      <c r="A12" s="14">
        <v>10</v>
      </c>
      <c r="B12" s="17">
        <f t="shared" si="1"/>
        <v>45711</v>
      </c>
      <c r="C12" s="17">
        <f t="shared" si="0"/>
        <v>45717</v>
      </c>
      <c r="F12" s="14"/>
      <c r="G12" s="14"/>
      <c r="H12" s="14"/>
      <c r="J12" s="16"/>
      <c r="K12" s="16"/>
      <c r="L12" s="16"/>
      <c r="M12" s="14"/>
      <c r="N12" s="532">
        <v>45873</v>
      </c>
      <c r="O12" s="526" t="s">
        <v>249</v>
      </c>
      <c r="P12" s="527"/>
      <c r="Q12" s="527"/>
      <c r="R12" s="527"/>
      <c r="S12" s="527"/>
      <c r="T12" s="529" t="s">
        <v>61</v>
      </c>
      <c r="U12" s="527"/>
      <c r="V12" s="527">
        <v>9</v>
      </c>
      <c r="W12" s="14"/>
      <c r="X12" t="s">
        <v>160</v>
      </c>
      <c r="Y12"/>
      <c r="Z12" s="14"/>
      <c r="AA12" s="14"/>
      <c r="AB12" s="14"/>
      <c r="AD12" t="s">
        <v>186</v>
      </c>
    </row>
    <row r="13" spans="1:34">
      <c r="A13" s="14">
        <v>11</v>
      </c>
      <c r="B13" s="17">
        <f t="shared" si="1"/>
        <v>45718</v>
      </c>
      <c r="C13" s="17">
        <f t="shared" si="0"/>
        <v>45724</v>
      </c>
      <c r="F13" s="14"/>
      <c r="G13" s="14"/>
      <c r="H13" s="14"/>
      <c r="I13" s="232"/>
      <c r="J13" s="16"/>
      <c r="K13" s="16"/>
      <c r="L13" s="16"/>
      <c r="M13" s="14"/>
      <c r="N13" s="532">
        <v>45873</v>
      </c>
      <c r="O13" s="530" t="s">
        <v>250</v>
      </c>
      <c r="P13" s="527"/>
      <c r="Q13" s="531"/>
      <c r="R13" s="535" t="s">
        <v>61</v>
      </c>
      <c r="S13" s="531"/>
      <c r="T13" s="531"/>
      <c r="U13" s="531"/>
      <c r="V13" s="527">
        <v>10</v>
      </c>
      <c r="W13" s="14"/>
      <c r="X13" t="s">
        <v>200</v>
      </c>
      <c r="Y13"/>
      <c r="Z13" s="14"/>
      <c r="AA13" s="14"/>
      <c r="AB13" s="14"/>
      <c r="AD13" t="s">
        <v>187</v>
      </c>
    </row>
    <row r="14" spans="1:34">
      <c r="A14" s="14">
        <v>12</v>
      </c>
      <c r="B14" s="17">
        <f t="shared" si="1"/>
        <v>45725</v>
      </c>
      <c r="C14" s="17">
        <f t="shared" si="0"/>
        <v>45731</v>
      </c>
      <c r="F14" s="14"/>
      <c r="G14" s="14"/>
      <c r="H14" s="14"/>
      <c r="J14" s="16"/>
      <c r="K14" s="16"/>
      <c r="L14" s="20"/>
      <c r="M14" s="21"/>
      <c r="N14" s="532">
        <v>45901</v>
      </c>
      <c r="O14" s="526" t="s">
        <v>251</v>
      </c>
      <c r="P14" s="527"/>
      <c r="Q14" s="528" t="s">
        <v>61</v>
      </c>
      <c r="R14" s="528" t="s">
        <v>61</v>
      </c>
      <c r="S14" s="529" t="s">
        <v>61</v>
      </c>
      <c r="T14" s="529" t="s">
        <v>61</v>
      </c>
      <c r="U14" s="529" t="s">
        <v>61</v>
      </c>
      <c r="V14" s="527">
        <v>11</v>
      </c>
      <c r="W14" s="14"/>
      <c r="X14" t="s">
        <v>201</v>
      </c>
      <c r="Y14"/>
      <c r="Z14" s="14"/>
      <c r="AA14" s="14"/>
      <c r="AB14" s="14"/>
      <c r="AD14"/>
    </row>
    <row r="15" spans="1:34">
      <c r="A15" s="14">
        <v>13</v>
      </c>
      <c r="B15" s="17">
        <f t="shared" si="1"/>
        <v>45732</v>
      </c>
      <c r="C15" s="17">
        <f t="shared" si="0"/>
        <v>45738</v>
      </c>
      <c r="F15" s="14"/>
      <c r="G15" s="14"/>
      <c r="H15" s="14"/>
      <c r="J15" s="16"/>
      <c r="K15" s="16"/>
      <c r="L15" s="16"/>
      <c r="M15" s="14"/>
      <c r="N15" s="532">
        <v>45943</v>
      </c>
      <c r="O15" s="530" t="s">
        <v>252</v>
      </c>
      <c r="P15" s="527"/>
      <c r="Q15" s="528" t="s">
        <v>61</v>
      </c>
      <c r="R15" s="528" t="s">
        <v>61</v>
      </c>
      <c r="S15" s="529" t="s">
        <v>61</v>
      </c>
      <c r="T15" s="527"/>
      <c r="U15" s="527"/>
      <c r="V15" s="533">
        <v>12</v>
      </c>
      <c r="W15" s="14"/>
      <c r="X15" t="s">
        <v>218</v>
      </c>
      <c r="Y15"/>
      <c r="Z15" s="14"/>
      <c r="AA15" s="14"/>
      <c r="AB15" s="14"/>
      <c r="AD15"/>
    </row>
    <row r="16" spans="1:34">
      <c r="A16" s="14">
        <v>14</v>
      </c>
      <c r="B16" s="17">
        <f t="shared" si="1"/>
        <v>45739</v>
      </c>
      <c r="C16" s="17">
        <f t="shared" si="0"/>
        <v>45745</v>
      </c>
      <c r="F16" s="14"/>
      <c r="G16" s="14"/>
      <c r="H16" s="14"/>
      <c r="J16" s="14"/>
      <c r="K16" s="16"/>
      <c r="L16" s="16"/>
      <c r="M16" s="14"/>
      <c r="N16" s="532">
        <v>45972</v>
      </c>
      <c r="O16" s="530" t="s">
        <v>253</v>
      </c>
      <c r="P16" s="527"/>
      <c r="Q16" s="527"/>
      <c r="R16" s="527"/>
      <c r="S16" s="527"/>
      <c r="T16" s="529" t="s">
        <v>61</v>
      </c>
      <c r="U16" s="527"/>
      <c r="V16" s="527">
        <v>13</v>
      </c>
      <c r="W16" s="14"/>
      <c r="X16" t="s">
        <v>219</v>
      </c>
      <c r="Y16"/>
      <c r="Z16" s="14"/>
      <c r="AA16" s="14"/>
      <c r="AB16" s="14"/>
      <c r="AD16" t="s">
        <v>188</v>
      </c>
    </row>
    <row r="17" spans="1:30">
      <c r="A17" s="14">
        <v>15</v>
      </c>
      <c r="B17" s="17">
        <f t="shared" si="1"/>
        <v>45746</v>
      </c>
      <c r="C17" s="17">
        <f t="shared" si="0"/>
        <v>45752</v>
      </c>
      <c r="F17" s="14"/>
      <c r="G17" s="14"/>
      <c r="H17" s="14"/>
      <c r="J17" s="14"/>
      <c r="K17" s="16"/>
      <c r="L17" s="16"/>
      <c r="M17" s="14"/>
      <c r="N17" s="532">
        <v>45988</v>
      </c>
      <c r="O17" s="530" t="s">
        <v>254</v>
      </c>
      <c r="P17" s="527"/>
      <c r="Q17" s="527"/>
      <c r="R17" s="527"/>
      <c r="S17" s="527"/>
      <c r="T17" s="534"/>
      <c r="U17" s="529" t="s">
        <v>61</v>
      </c>
      <c r="V17" s="527">
        <v>14</v>
      </c>
      <c r="W17" s="14"/>
      <c r="X17" t="s">
        <v>161</v>
      </c>
      <c r="Y17"/>
      <c r="Z17" s="14"/>
      <c r="AA17" s="14"/>
      <c r="AB17" s="14"/>
      <c r="AD17" t="s">
        <v>189</v>
      </c>
    </row>
    <row r="18" spans="1:30">
      <c r="A18" s="14">
        <v>16</v>
      </c>
      <c r="B18" s="17">
        <f t="shared" si="1"/>
        <v>45753</v>
      </c>
      <c r="C18" s="17">
        <f t="shared" si="0"/>
        <v>45759</v>
      </c>
      <c r="F18" s="14"/>
      <c r="G18" s="14"/>
      <c r="H18" s="14"/>
      <c r="J18" s="14"/>
      <c r="K18" s="16"/>
      <c r="L18" s="16"/>
      <c r="M18" s="14"/>
      <c r="N18" s="532">
        <v>45989</v>
      </c>
      <c r="O18" s="530" t="s">
        <v>255</v>
      </c>
      <c r="P18" s="527"/>
      <c r="Q18" s="527"/>
      <c r="R18" s="527"/>
      <c r="S18" s="527"/>
      <c r="T18" s="534"/>
      <c r="U18" s="529" t="s">
        <v>61</v>
      </c>
      <c r="V18" s="527">
        <v>15</v>
      </c>
      <c r="W18" s="14"/>
      <c r="X18" t="s">
        <v>162</v>
      </c>
      <c r="Y18"/>
      <c r="Z18" s="14"/>
      <c r="AA18" s="14"/>
      <c r="AB18" s="14"/>
      <c r="AD18" t="s">
        <v>190</v>
      </c>
    </row>
    <row r="19" spans="1:30">
      <c r="A19" s="14">
        <v>17</v>
      </c>
      <c r="B19" s="17">
        <f t="shared" si="1"/>
        <v>45760</v>
      </c>
      <c r="C19" s="17">
        <f t="shared" si="0"/>
        <v>45766</v>
      </c>
      <c r="F19" s="14"/>
      <c r="G19" s="14"/>
      <c r="H19" s="14"/>
      <c r="J19" s="14"/>
      <c r="K19" s="16"/>
      <c r="L19" s="16"/>
      <c r="M19" s="14"/>
      <c r="N19" s="532">
        <v>46016</v>
      </c>
      <c r="O19" s="526" t="s">
        <v>256</v>
      </c>
      <c r="P19" s="527"/>
      <c r="Q19" s="528" t="s">
        <v>61</v>
      </c>
      <c r="R19" s="528" t="s">
        <v>61</v>
      </c>
      <c r="S19" s="529" t="s">
        <v>61</v>
      </c>
      <c r="T19" s="529" t="s">
        <v>61</v>
      </c>
      <c r="U19" s="529" t="s">
        <v>61</v>
      </c>
      <c r="V19" s="533">
        <v>16</v>
      </c>
      <c r="W19" s="14"/>
      <c r="X19" t="s">
        <v>220</v>
      </c>
      <c r="Y19"/>
      <c r="Z19" s="14"/>
      <c r="AA19" s="14"/>
      <c r="AB19" s="14"/>
      <c r="AD19" t="s">
        <v>191</v>
      </c>
    </row>
    <row r="20" spans="1:30">
      <c r="A20" s="14">
        <v>18</v>
      </c>
      <c r="B20" s="17">
        <f t="shared" si="1"/>
        <v>45767</v>
      </c>
      <c r="C20" s="17">
        <f t="shared" si="0"/>
        <v>45773</v>
      </c>
      <c r="F20" s="14"/>
      <c r="G20" s="14"/>
      <c r="H20" s="14"/>
      <c r="J20" s="14"/>
      <c r="K20" s="16"/>
      <c r="L20" s="16"/>
      <c r="M20" s="14"/>
      <c r="N20" s="532">
        <v>46017</v>
      </c>
      <c r="O20" s="526" t="s">
        <v>232</v>
      </c>
      <c r="P20" s="527"/>
      <c r="Q20" s="528" t="s">
        <v>61</v>
      </c>
      <c r="R20" s="528" t="s">
        <v>61</v>
      </c>
      <c r="S20" s="529" t="s">
        <v>61</v>
      </c>
      <c r="T20" s="529" t="s">
        <v>61</v>
      </c>
      <c r="U20" s="529" t="s">
        <v>61</v>
      </c>
      <c r="V20" s="527">
        <v>17</v>
      </c>
      <c r="W20" s="14"/>
      <c r="X20" t="s">
        <v>163</v>
      </c>
      <c r="Y20"/>
      <c r="Z20" s="14"/>
      <c r="AA20" s="14"/>
      <c r="AB20" s="14"/>
      <c r="AD20" t="s">
        <v>192</v>
      </c>
    </row>
    <row r="21" spans="1:30">
      <c r="A21" s="14">
        <v>19</v>
      </c>
      <c r="B21" s="17">
        <f t="shared" si="1"/>
        <v>45774</v>
      </c>
      <c r="C21" s="17">
        <f t="shared" si="0"/>
        <v>45780</v>
      </c>
      <c r="F21" s="14"/>
      <c r="G21" s="14"/>
      <c r="H21" s="14"/>
      <c r="I21" s="21"/>
      <c r="J21" s="21"/>
      <c r="K21" s="20"/>
      <c r="L21" s="20"/>
      <c r="M21" s="21"/>
      <c r="N21" s="536"/>
      <c r="O21" s="536"/>
      <c r="P21" s="536"/>
      <c r="Q21" s="527"/>
      <c r="R21" s="527"/>
      <c r="S21" s="527"/>
      <c r="T21" s="527"/>
      <c r="U21" s="527"/>
      <c r="V21" s="537"/>
      <c r="W21" s="14"/>
      <c r="X21" t="s">
        <v>164</v>
      </c>
      <c r="Y21"/>
      <c r="Z21" s="14"/>
      <c r="AA21" s="14"/>
      <c r="AB21" s="14"/>
      <c r="AD21" t="s">
        <v>193</v>
      </c>
    </row>
    <row r="22" spans="1:30">
      <c r="A22" s="14">
        <v>20</v>
      </c>
      <c r="B22" s="17">
        <f t="shared" si="1"/>
        <v>45781</v>
      </c>
      <c r="C22" s="17">
        <f t="shared" si="0"/>
        <v>45787</v>
      </c>
      <c r="F22" s="14"/>
      <c r="G22" s="14"/>
      <c r="H22" s="14"/>
      <c r="I22" s="21"/>
      <c r="J22" s="21"/>
      <c r="K22" s="20"/>
      <c r="L22" s="20"/>
      <c r="M22" s="21"/>
      <c r="N22" s="536"/>
      <c r="O22" s="538" t="s">
        <v>257</v>
      </c>
      <c r="P22" s="536"/>
      <c r="Q22" s="539">
        <v>10</v>
      </c>
      <c r="R22" s="539">
        <v>10</v>
      </c>
      <c r="S22" s="539">
        <v>10</v>
      </c>
      <c r="T22" s="539">
        <v>10</v>
      </c>
      <c r="U22" s="539">
        <v>9</v>
      </c>
      <c r="V22" s="537"/>
      <c r="W22" s="14"/>
      <c r="X22" t="s">
        <v>165</v>
      </c>
      <c r="Y22"/>
      <c r="Z22" s="14"/>
      <c r="AA22" s="14"/>
      <c r="AB22" s="14"/>
      <c r="AD22" t="s">
        <v>194</v>
      </c>
    </row>
    <row r="23" spans="1:30">
      <c r="A23" s="14">
        <v>21</v>
      </c>
      <c r="B23" s="17">
        <f t="shared" si="1"/>
        <v>45788</v>
      </c>
      <c r="C23" s="17">
        <f t="shared" si="0"/>
        <v>45794</v>
      </c>
      <c r="F23" s="14"/>
      <c r="G23" s="14"/>
      <c r="H23" s="14"/>
      <c r="I23" s="21"/>
      <c r="J23" s="21"/>
      <c r="K23" s="20"/>
      <c r="L23" s="20"/>
      <c r="M23" s="21"/>
      <c r="N23" s="21"/>
      <c r="O23" s="21"/>
      <c r="P23" s="21"/>
      <c r="Q23" s="14"/>
      <c r="R23" s="14"/>
      <c r="S23" s="14"/>
      <c r="T23" s="14"/>
      <c r="U23" s="14"/>
      <c r="V23" s="14"/>
      <c r="W23" s="14"/>
      <c r="X23" t="s">
        <v>166</v>
      </c>
      <c r="Y23" s="14"/>
      <c r="Z23" s="14"/>
      <c r="AA23" s="14"/>
      <c r="AB23" s="14"/>
      <c r="AD23" t="s">
        <v>195</v>
      </c>
    </row>
    <row r="24" spans="1:30">
      <c r="A24" s="14">
        <v>22</v>
      </c>
      <c r="B24" s="17">
        <f t="shared" si="1"/>
        <v>45795</v>
      </c>
      <c r="C24" s="17">
        <f t="shared" si="0"/>
        <v>45801</v>
      </c>
      <c r="F24" s="14"/>
      <c r="G24" s="14"/>
      <c r="H24" s="14"/>
      <c r="I24" s="21"/>
      <c r="J24" s="21"/>
      <c r="K24" s="20"/>
      <c r="L24" s="20"/>
      <c r="M24" s="21"/>
      <c r="N24" s="21"/>
      <c r="O24" s="21"/>
      <c r="P24" s="21"/>
      <c r="Q24" s="14"/>
      <c r="R24" s="14"/>
      <c r="S24" s="14"/>
      <c r="T24" s="14"/>
      <c r="U24" s="14"/>
      <c r="V24" s="14"/>
      <c r="W24" s="14"/>
      <c r="X24" s="481" t="s">
        <v>167</v>
      </c>
      <c r="Y24" s="14"/>
      <c r="Z24" s="14"/>
      <c r="AA24" s="14"/>
      <c r="AB24" s="14"/>
      <c r="AD24" t="s">
        <v>196</v>
      </c>
    </row>
    <row r="25" spans="1:30">
      <c r="A25" s="14">
        <v>23</v>
      </c>
      <c r="B25" s="17">
        <f t="shared" si="1"/>
        <v>45802</v>
      </c>
      <c r="C25" s="17">
        <f t="shared" si="0"/>
        <v>45808</v>
      </c>
      <c r="F25" s="14"/>
      <c r="G25" s="14"/>
      <c r="H25" s="14"/>
      <c r="I25" s="21"/>
      <c r="J25" s="21"/>
      <c r="K25" s="20"/>
      <c r="L25" s="20"/>
      <c r="M25" s="21"/>
      <c r="N25" s="21"/>
      <c r="O25" s="21"/>
      <c r="P25" s="21"/>
      <c r="Q25" s="14"/>
      <c r="R25" s="14"/>
      <c r="S25" s="14"/>
      <c r="T25" s="14"/>
      <c r="U25" s="14"/>
      <c r="V25" s="14"/>
      <c r="W25" s="14"/>
      <c r="X25" s="14" t="s">
        <v>168</v>
      </c>
      <c r="Y25" s="14"/>
      <c r="Z25" s="14"/>
      <c r="AA25" s="14"/>
      <c r="AB25" s="14"/>
      <c r="AD25" t="s">
        <v>197</v>
      </c>
    </row>
    <row r="26" spans="1:30">
      <c r="A26" s="14">
        <v>24</v>
      </c>
      <c r="B26" s="17">
        <f t="shared" si="1"/>
        <v>45809</v>
      </c>
      <c r="C26" s="17">
        <f t="shared" si="0"/>
        <v>45815</v>
      </c>
      <c r="G26" s="14"/>
      <c r="H26" s="14"/>
      <c r="I26" s="21"/>
      <c r="J26" s="21"/>
      <c r="K26" s="20"/>
      <c r="L26" s="20"/>
      <c r="M26" s="21"/>
      <c r="N26" s="21"/>
      <c r="O26" s="21"/>
      <c r="P26" s="21"/>
      <c r="Q26" s="14"/>
      <c r="R26" s="14"/>
      <c r="S26" s="14"/>
      <c r="T26" s="14"/>
      <c r="U26" s="14"/>
      <c r="V26" s="14"/>
      <c r="W26" s="14"/>
      <c r="X26" s="14" t="s">
        <v>202</v>
      </c>
      <c r="AD26" t="s">
        <v>198</v>
      </c>
    </row>
    <row r="27" spans="1:30">
      <c r="A27" s="14">
        <v>25</v>
      </c>
      <c r="B27" s="17">
        <f t="shared" si="1"/>
        <v>45816</v>
      </c>
      <c r="C27" s="17">
        <f t="shared" si="0"/>
        <v>45822</v>
      </c>
      <c r="G27" s="14"/>
      <c r="H27" s="14"/>
      <c r="I27" s="14"/>
      <c r="J27" s="14"/>
      <c r="K27" s="16"/>
      <c r="L27" s="16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AD27" t="s">
        <v>199</v>
      </c>
    </row>
    <row r="28" spans="1:30">
      <c r="A28" s="14">
        <v>26</v>
      </c>
      <c r="B28" s="17">
        <f t="shared" si="1"/>
        <v>45823</v>
      </c>
      <c r="C28" s="17">
        <f t="shared" si="0"/>
        <v>45829</v>
      </c>
      <c r="G28" s="14"/>
      <c r="H28" s="14"/>
      <c r="I28" s="14"/>
      <c r="J28" s="14"/>
      <c r="K28" s="16"/>
      <c r="L28" s="16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</row>
    <row r="29" spans="1:30">
      <c r="A29" s="14">
        <v>27</v>
      </c>
      <c r="B29" s="17">
        <f t="shared" si="1"/>
        <v>45830</v>
      </c>
      <c r="C29" s="17">
        <f t="shared" si="0"/>
        <v>45836</v>
      </c>
      <c r="G29" s="14"/>
      <c r="H29" s="14"/>
      <c r="I29" s="14"/>
      <c r="J29" s="14"/>
      <c r="K29" s="16"/>
      <c r="L29" s="16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spans="1:30">
      <c r="A30" s="14">
        <v>28</v>
      </c>
      <c r="B30" s="17">
        <f t="shared" si="1"/>
        <v>45837</v>
      </c>
      <c r="C30" s="17">
        <f t="shared" si="0"/>
        <v>45843</v>
      </c>
      <c r="G30" s="14"/>
      <c r="H30" s="14"/>
      <c r="I30" s="14"/>
      <c r="J30" s="14"/>
      <c r="K30" s="16"/>
      <c r="L30" s="16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30">
      <c r="A31" s="14">
        <v>29</v>
      </c>
      <c r="B31" s="17">
        <f t="shared" si="1"/>
        <v>45844</v>
      </c>
      <c r="C31" s="17">
        <f t="shared" si="0"/>
        <v>45850</v>
      </c>
      <c r="G31" s="14"/>
      <c r="H31" s="14"/>
      <c r="I31" s="14"/>
      <c r="J31" s="14"/>
      <c r="K31" s="16"/>
      <c r="L31" s="16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32" spans="1:30">
      <c r="A32" s="14">
        <v>30</v>
      </c>
      <c r="B32" s="17">
        <f t="shared" si="1"/>
        <v>45851</v>
      </c>
      <c r="C32" s="17">
        <f t="shared" si="0"/>
        <v>45857</v>
      </c>
      <c r="G32" s="14"/>
      <c r="H32" s="14"/>
      <c r="I32" s="14"/>
      <c r="J32" s="14"/>
      <c r="K32" s="16"/>
      <c r="L32" s="16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</row>
    <row r="33" spans="1:17">
      <c r="A33" s="14">
        <v>31</v>
      </c>
      <c r="B33" s="17">
        <f t="shared" si="1"/>
        <v>45858</v>
      </c>
      <c r="C33" s="17">
        <f t="shared" si="0"/>
        <v>45864</v>
      </c>
      <c r="H33" s="14"/>
      <c r="I33" s="14"/>
      <c r="J33" s="14"/>
      <c r="K33" s="16"/>
      <c r="L33" s="16"/>
      <c r="M33" s="14"/>
      <c r="N33" s="14"/>
      <c r="O33" s="14"/>
      <c r="P33" s="14"/>
      <c r="Q33" s="14"/>
    </row>
    <row r="34" spans="1:17">
      <c r="A34" s="14">
        <v>32</v>
      </c>
      <c r="B34" s="17">
        <f t="shared" si="1"/>
        <v>45865</v>
      </c>
      <c r="C34" s="17">
        <f t="shared" si="0"/>
        <v>45871</v>
      </c>
      <c r="H34" s="14"/>
      <c r="I34" s="14"/>
      <c r="J34" s="14"/>
      <c r="K34" s="16"/>
      <c r="L34" s="16"/>
      <c r="M34" s="14"/>
      <c r="N34" s="14"/>
      <c r="O34" s="14"/>
      <c r="P34" s="14"/>
      <c r="Q34" s="14"/>
    </row>
    <row r="35" spans="1:17">
      <c r="A35" s="14">
        <v>33</v>
      </c>
      <c r="B35" s="17">
        <f t="shared" si="1"/>
        <v>45872</v>
      </c>
      <c r="C35" s="17">
        <f t="shared" si="0"/>
        <v>45878</v>
      </c>
      <c r="H35" s="14"/>
      <c r="I35" s="14"/>
      <c r="J35" s="14"/>
      <c r="K35" s="16"/>
      <c r="L35" s="16"/>
      <c r="M35" s="14"/>
      <c r="N35" s="14"/>
      <c r="O35" s="14"/>
      <c r="P35" s="14"/>
      <c r="Q35" s="14"/>
    </row>
    <row r="36" spans="1:17">
      <c r="A36" s="14">
        <v>34</v>
      </c>
      <c r="B36" s="17">
        <f t="shared" si="1"/>
        <v>45879</v>
      </c>
      <c r="C36" s="17">
        <f t="shared" si="0"/>
        <v>45885</v>
      </c>
      <c r="H36" s="14"/>
      <c r="I36" s="14"/>
      <c r="J36" s="14"/>
      <c r="K36" s="16"/>
      <c r="L36" s="16"/>
      <c r="M36" s="14"/>
      <c r="N36" s="14"/>
      <c r="O36" s="14"/>
      <c r="P36" s="14"/>
      <c r="Q36" s="14"/>
    </row>
    <row r="37" spans="1:17">
      <c r="A37" s="14">
        <v>35</v>
      </c>
      <c r="B37" s="17">
        <f t="shared" si="1"/>
        <v>45886</v>
      </c>
      <c r="C37" s="17">
        <f t="shared" si="0"/>
        <v>45892</v>
      </c>
      <c r="H37" s="14"/>
      <c r="I37" s="14"/>
      <c r="J37" s="14"/>
      <c r="K37" s="16"/>
      <c r="L37" s="16"/>
      <c r="M37" s="14"/>
      <c r="N37" s="14"/>
      <c r="O37" s="14"/>
      <c r="P37" s="14"/>
      <c r="Q37" s="14"/>
    </row>
    <row r="38" spans="1:17">
      <c r="A38" s="14">
        <v>36</v>
      </c>
      <c r="B38" s="17">
        <f t="shared" si="1"/>
        <v>45893</v>
      </c>
      <c r="C38" s="17">
        <f t="shared" si="0"/>
        <v>45899</v>
      </c>
      <c r="H38" s="14"/>
      <c r="I38" s="14"/>
      <c r="J38" s="14"/>
      <c r="K38" s="16"/>
      <c r="L38" s="16"/>
      <c r="M38" s="14"/>
      <c r="N38" s="14"/>
      <c r="O38" s="14"/>
      <c r="P38" s="14"/>
      <c r="Q38" s="14"/>
    </row>
    <row r="39" spans="1:17">
      <c r="A39" s="14">
        <v>37</v>
      </c>
      <c r="B39" s="17">
        <f t="shared" si="1"/>
        <v>45900</v>
      </c>
      <c r="C39" s="17">
        <f t="shared" si="0"/>
        <v>45906</v>
      </c>
      <c r="H39" s="14"/>
      <c r="I39" s="14"/>
      <c r="J39" s="14"/>
      <c r="K39" s="16"/>
      <c r="L39" s="16"/>
      <c r="M39" s="14"/>
      <c r="N39" s="14"/>
      <c r="O39" s="14"/>
      <c r="P39" s="14"/>
      <c r="Q39" s="14"/>
    </row>
    <row r="40" spans="1:17">
      <c r="A40" s="14">
        <v>38</v>
      </c>
      <c r="B40" s="17">
        <f t="shared" si="1"/>
        <v>45907</v>
      </c>
      <c r="C40" s="17">
        <f t="shared" si="0"/>
        <v>45913</v>
      </c>
    </row>
    <row r="41" spans="1:17">
      <c r="A41" s="14">
        <v>39</v>
      </c>
      <c r="B41" s="17">
        <f t="shared" si="1"/>
        <v>45914</v>
      </c>
      <c r="C41" s="17">
        <f t="shared" si="0"/>
        <v>45920</v>
      </c>
    </row>
    <row r="42" spans="1:17">
      <c r="A42" s="14">
        <v>40</v>
      </c>
      <c r="B42" s="17">
        <f t="shared" si="1"/>
        <v>45921</v>
      </c>
      <c r="C42" s="17">
        <f t="shared" si="0"/>
        <v>45927</v>
      </c>
    </row>
    <row r="43" spans="1:17">
      <c r="A43" s="14">
        <v>41</v>
      </c>
      <c r="B43" s="17">
        <f t="shared" si="1"/>
        <v>45928</v>
      </c>
      <c r="C43" s="17">
        <f t="shared" si="0"/>
        <v>45934</v>
      </c>
    </row>
    <row r="44" spans="1:17">
      <c r="A44" s="14">
        <v>42</v>
      </c>
      <c r="B44" s="17">
        <f t="shared" si="1"/>
        <v>45935</v>
      </c>
      <c r="C44" s="17">
        <f t="shared" si="0"/>
        <v>45941</v>
      </c>
    </row>
    <row r="45" spans="1:17">
      <c r="A45" s="14">
        <v>43</v>
      </c>
      <c r="B45" s="17">
        <f t="shared" si="1"/>
        <v>45942</v>
      </c>
      <c r="C45" s="17">
        <f t="shared" si="0"/>
        <v>45948</v>
      </c>
    </row>
    <row r="46" spans="1:17">
      <c r="A46" s="14">
        <v>44</v>
      </c>
      <c r="B46" s="17">
        <f t="shared" si="1"/>
        <v>45949</v>
      </c>
      <c r="C46" s="17">
        <f t="shared" si="0"/>
        <v>45955</v>
      </c>
    </row>
    <row r="47" spans="1:17">
      <c r="A47" s="14">
        <v>45</v>
      </c>
      <c r="B47" s="17">
        <f t="shared" si="1"/>
        <v>45956</v>
      </c>
      <c r="C47" s="17">
        <f t="shared" si="0"/>
        <v>45962</v>
      </c>
    </row>
    <row r="48" spans="1:17">
      <c r="A48" s="14">
        <v>46</v>
      </c>
      <c r="B48" s="17">
        <f t="shared" si="1"/>
        <v>45963</v>
      </c>
      <c r="C48" s="17">
        <f t="shared" si="0"/>
        <v>45969</v>
      </c>
    </row>
    <row r="49" spans="1:3">
      <c r="A49" s="14">
        <v>47</v>
      </c>
      <c r="B49" s="17">
        <f t="shared" si="1"/>
        <v>45970</v>
      </c>
      <c r="C49" s="17">
        <f t="shared" si="0"/>
        <v>45976</v>
      </c>
    </row>
    <row r="50" spans="1:3">
      <c r="A50" s="14">
        <v>48</v>
      </c>
      <c r="B50" s="17">
        <f t="shared" si="1"/>
        <v>45977</v>
      </c>
      <c r="C50" s="17">
        <f t="shared" si="0"/>
        <v>45983</v>
      </c>
    </row>
    <row r="51" spans="1:3">
      <c r="A51" s="14">
        <v>49</v>
      </c>
      <c r="B51" s="17">
        <f t="shared" si="1"/>
        <v>45984</v>
      </c>
      <c r="C51" s="17">
        <f t="shared" si="0"/>
        <v>45990</v>
      </c>
    </row>
    <row r="52" spans="1:3">
      <c r="A52" s="14">
        <v>50</v>
      </c>
      <c r="B52" s="17">
        <f t="shared" si="1"/>
        <v>45991</v>
      </c>
      <c r="C52" s="17">
        <f t="shared" si="0"/>
        <v>45997</v>
      </c>
    </row>
    <row r="53" spans="1:3">
      <c r="A53" s="14">
        <v>51</v>
      </c>
      <c r="B53" s="17">
        <f t="shared" si="1"/>
        <v>45998</v>
      </c>
      <c r="C53" s="17">
        <f t="shared" si="0"/>
        <v>46004</v>
      </c>
    </row>
    <row r="54" spans="1:3">
      <c r="A54" s="14">
        <v>52</v>
      </c>
      <c r="B54" s="17">
        <f t="shared" si="1"/>
        <v>46005</v>
      </c>
      <c r="C54" s="17">
        <f t="shared" si="0"/>
        <v>46011</v>
      </c>
    </row>
    <row r="55" spans="1:3">
      <c r="A55" s="14">
        <v>53</v>
      </c>
      <c r="B55" s="17">
        <f t="shared" si="1"/>
        <v>46012</v>
      </c>
      <c r="C55" s="17">
        <f t="shared" si="0"/>
        <v>46018</v>
      </c>
    </row>
    <row r="56" spans="1:3">
      <c r="B56" s="17"/>
      <c r="C56" s="17"/>
    </row>
  </sheetData>
  <mergeCells count="1">
    <mergeCell ref="Q2:R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F7BE6-840B-4298-9FDB-AAC46BBAE245}">
  <sheetPr>
    <tabColor theme="0" tint="-0.499984740745262"/>
    <pageSetUpPr fitToPage="1"/>
  </sheetPr>
  <dimension ref="A1:Y82"/>
  <sheetViews>
    <sheetView showZeros="0" workbookViewId="0">
      <selection activeCell="C7" sqref="C7:G7"/>
    </sheetView>
  </sheetViews>
  <sheetFormatPr baseColWidth="10" defaultColWidth="12.5703125" defaultRowHeight="12.75"/>
  <cols>
    <col min="1" max="1" width="2.7109375" style="250" customWidth="1"/>
    <col min="2" max="2" width="15.28515625" style="420" customWidth="1"/>
    <col min="3" max="3" width="6.28515625" style="250" customWidth="1"/>
    <col min="4" max="4" width="13" style="250" customWidth="1"/>
    <col min="5" max="5" width="10.28515625" style="250" customWidth="1"/>
    <col min="6" max="6" width="16.7109375" style="250" customWidth="1"/>
    <col min="7" max="7" width="25.42578125" style="250" customWidth="1"/>
    <col min="8" max="8" width="21.140625" style="250" customWidth="1"/>
    <col min="9" max="9" width="1.140625" style="250" customWidth="1"/>
    <col min="10" max="10" width="16" style="250" customWidth="1"/>
    <col min="11" max="11" width="4.42578125" style="250" customWidth="1"/>
    <col min="12" max="12" width="18.5703125" style="250" customWidth="1"/>
    <col min="13" max="13" width="15.28515625" style="250" customWidth="1"/>
    <col min="14" max="14" width="13.7109375" style="250" customWidth="1"/>
    <col min="15" max="15" width="14.28515625" style="250" customWidth="1"/>
    <col min="16" max="16" width="4.140625" style="235" customWidth="1"/>
    <col min="17" max="17" width="15.28515625" style="250" customWidth="1"/>
    <col min="18" max="18" width="17.140625" style="250" customWidth="1"/>
    <col min="19" max="19" width="12.5703125" style="250"/>
    <col min="20" max="20" width="8.42578125" style="250" customWidth="1"/>
    <col min="21" max="259" width="12.5703125" style="250"/>
    <col min="260" max="260" width="15.28515625" style="250" customWidth="1"/>
    <col min="261" max="261" width="22.85546875" style="250" customWidth="1"/>
    <col min="262" max="262" width="16.7109375" style="250" customWidth="1"/>
    <col min="263" max="263" width="25.42578125" style="250" customWidth="1"/>
    <col min="264" max="264" width="20.42578125" style="250" customWidth="1"/>
    <col min="265" max="265" width="1.140625" style="250" customWidth="1"/>
    <col min="266" max="266" width="16" style="250" customWidth="1"/>
    <col min="267" max="267" width="4.42578125" style="250" customWidth="1"/>
    <col min="268" max="269" width="21.7109375" style="250" customWidth="1"/>
    <col min="270" max="270" width="13.7109375" style="250" customWidth="1"/>
    <col min="271" max="271" width="14.28515625" style="250" customWidth="1"/>
    <col min="272" max="272" width="10.42578125" style="250" customWidth="1"/>
    <col min="273" max="273" width="5.7109375" style="250" customWidth="1"/>
    <col min="274" max="274" width="17.140625" style="250" customWidth="1"/>
    <col min="275" max="275" width="12.5703125" style="250"/>
    <col min="276" max="276" width="8.42578125" style="250" customWidth="1"/>
    <col min="277" max="515" width="12.5703125" style="250"/>
    <col min="516" max="516" width="15.28515625" style="250" customWidth="1"/>
    <col min="517" max="517" width="22.85546875" style="250" customWidth="1"/>
    <col min="518" max="518" width="16.7109375" style="250" customWidth="1"/>
    <col min="519" max="519" width="25.42578125" style="250" customWidth="1"/>
    <col min="520" max="520" width="20.42578125" style="250" customWidth="1"/>
    <col min="521" max="521" width="1.140625" style="250" customWidth="1"/>
    <col min="522" max="522" width="16" style="250" customWidth="1"/>
    <col min="523" max="523" width="4.42578125" style="250" customWidth="1"/>
    <col min="524" max="525" width="21.7109375" style="250" customWidth="1"/>
    <col min="526" max="526" width="13.7109375" style="250" customWidth="1"/>
    <col min="527" max="527" width="14.28515625" style="250" customWidth="1"/>
    <col min="528" max="528" width="10.42578125" style="250" customWidth="1"/>
    <col min="529" max="529" width="5.7109375" style="250" customWidth="1"/>
    <col min="530" max="530" width="17.140625" style="250" customWidth="1"/>
    <col min="531" max="531" width="12.5703125" style="250"/>
    <col min="532" max="532" width="8.42578125" style="250" customWidth="1"/>
    <col min="533" max="771" width="12.5703125" style="250"/>
    <col min="772" max="772" width="15.28515625" style="250" customWidth="1"/>
    <col min="773" max="773" width="22.85546875" style="250" customWidth="1"/>
    <col min="774" max="774" width="16.7109375" style="250" customWidth="1"/>
    <col min="775" max="775" width="25.42578125" style="250" customWidth="1"/>
    <col min="776" max="776" width="20.42578125" style="250" customWidth="1"/>
    <col min="777" max="777" width="1.140625" style="250" customWidth="1"/>
    <col min="778" max="778" width="16" style="250" customWidth="1"/>
    <col min="779" max="779" width="4.42578125" style="250" customWidth="1"/>
    <col min="780" max="781" width="21.7109375" style="250" customWidth="1"/>
    <col min="782" max="782" width="13.7109375" style="250" customWidth="1"/>
    <col min="783" max="783" width="14.28515625" style="250" customWidth="1"/>
    <col min="784" max="784" width="10.42578125" style="250" customWidth="1"/>
    <col min="785" max="785" width="5.7109375" style="250" customWidth="1"/>
    <col min="786" max="786" width="17.140625" style="250" customWidth="1"/>
    <col min="787" max="787" width="12.5703125" style="250"/>
    <col min="788" max="788" width="8.42578125" style="250" customWidth="1"/>
    <col min="789" max="1027" width="12.5703125" style="250"/>
    <col min="1028" max="1028" width="15.28515625" style="250" customWidth="1"/>
    <col min="1029" max="1029" width="22.85546875" style="250" customWidth="1"/>
    <col min="1030" max="1030" width="16.7109375" style="250" customWidth="1"/>
    <col min="1031" max="1031" width="25.42578125" style="250" customWidth="1"/>
    <col min="1032" max="1032" width="20.42578125" style="250" customWidth="1"/>
    <col min="1033" max="1033" width="1.140625" style="250" customWidth="1"/>
    <col min="1034" max="1034" width="16" style="250" customWidth="1"/>
    <col min="1035" max="1035" width="4.42578125" style="250" customWidth="1"/>
    <col min="1036" max="1037" width="21.7109375" style="250" customWidth="1"/>
    <col min="1038" max="1038" width="13.7109375" style="250" customWidth="1"/>
    <col min="1039" max="1039" width="14.28515625" style="250" customWidth="1"/>
    <col min="1040" max="1040" width="10.42578125" style="250" customWidth="1"/>
    <col min="1041" max="1041" width="5.7109375" style="250" customWidth="1"/>
    <col min="1042" max="1042" width="17.140625" style="250" customWidth="1"/>
    <col min="1043" max="1043" width="12.5703125" style="250"/>
    <col min="1044" max="1044" width="8.42578125" style="250" customWidth="1"/>
    <col min="1045" max="1283" width="12.5703125" style="250"/>
    <col min="1284" max="1284" width="15.28515625" style="250" customWidth="1"/>
    <col min="1285" max="1285" width="22.85546875" style="250" customWidth="1"/>
    <col min="1286" max="1286" width="16.7109375" style="250" customWidth="1"/>
    <col min="1287" max="1287" width="25.42578125" style="250" customWidth="1"/>
    <col min="1288" max="1288" width="20.42578125" style="250" customWidth="1"/>
    <col min="1289" max="1289" width="1.140625" style="250" customWidth="1"/>
    <col min="1290" max="1290" width="16" style="250" customWidth="1"/>
    <col min="1291" max="1291" width="4.42578125" style="250" customWidth="1"/>
    <col min="1292" max="1293" width="21.7109375" style="250" customWidth="1"/>
    <col min="1294" max="1294" width="13.7109375" style="250" customWidth="1"/>
    <col min="1295" max="1295" width="14.28515625" style="250" customWidth="1"/>
    <col min="1296" max="1296" width="10.42578125" style="250" customWidth="1"/>
    <col min="1297" max="1297" width="5.7109375" style="250" customWidth="1"/>
    <col min="1298" max="1298" width="17.140625" style="250" customWidth="1"/>
    <col min="1299" max="1299" width="12.5703125" style="250"/>
    <col min="1300" max="1300" width="8.42578125" style="250" customWidth="1"/>
    <col min="1301" max="1539" width="12.5703125" style="250"/>
    <col min="1540" max="1540" width="15.28515625" style="250" customWidth="1"/>
    <col min="1541" max="1541" width="22.85546875" style="250" customWidth="1"/>
    <col min="1542" max="1542" width="16.7109375" style="250" customWidth="1"/>
    <col min="1543" max="1543" width="25.42578125" style="250" customWidth="1"/>
    <col min="1544" max="1544" width="20.42578125" style="250" customWidth="1"/>
    <col min="1545" max="1545" width="1.140625" style="250" customWidth="1"/>
    <col min="1546" max="1546" width="16" style="250" customWidth="1"/>
    <col min="1547" max="1547" width="4.42578125" style="250" customWidth="1"/>
    <col min="1548" max="1549" width="21.7109375" style="250" customWidth="1"/>
    <col min="1550" max="1550" width="13.7109375" style="250" customWidth="1"/>
    <col min="1551" max="1551" width="14.28515625" style="250" customWidth="1"/>
    <col min="1552" max="1552" width="10.42578125" style="250" customWidth="1"/>
    <col min="1553" max="1553" width="5.7109375" style="250" customWidth="1"/>
    <col min="1554" max="1554" width="17.140625" style="250" customWidth="1"/>
    <col min="1555" max="1555" width="12.5703125" style="250"/>
    <col min="1556" max="1556" width="8.42578125" style="250" customWidth="1"/>
    <col min="1557" max="1795" width="12.5703125" style="250"/>
    <col min="1796" max="1796" width="15.28515625" style="250" customWidth="1"/>
    <col min="1797" max="1797" width="22.85546875" style="250" customWidth="1"/>
    <col min="1798" max="1798" width="16.7109375" style="250" customWidth="1"/>
    <col min="1799" max="1799" width="25.42578125" style="250" customWidth="1"/>
    <col min="1800" max="1800" width="20.42578125" style="250" customWidth="1"/>
    <col min="1801" max="1801" width="1.140625" style="250" customWidth="1"/>
    <col min="1802" max="1802" width="16" style="250" customWidth="1"/>
    <col min="1803" max="1803" width="4.42578125" style="250" customWidth="1"/>
    <col min="1804" max="1805" width="21.7109375" style="250" customWidth="1"/>
    <col min="1806" max="1806" width="13.7109375" style="250" customWidth="1"/>
    <col min="1807" max="1807" width="14.28515625" style="250" customWidth="1"/>
    <col min="1808" max="1808" width="10.42578125" style="250" customWidth="1"/>
    <col min="1809" max="1809" width="5.7109375" style="250" customWidth="1"/>
    <col min="1810" max="1810" width="17.140625" style="250" customWidth="1"/>
    <col min="1811" max="1811" width="12.5703125" style="250"/>
    <col min="1812" max="1812" width="8.42578125" style="250" customWidth="1"/>
    <col min="1813" max="2051" width="12.5703125" style="250"/>
    <col min="2052" max="2052" width="15.28515625" style="250" customWidth="1"/>
    <col min="2053" max="2053" width="22.85546875" style="250" customWidth="1"/>
    <col min="2054" max="2054" width="16.7109375" style="250" customWidth="1"/>
    <col min="2055" max="2055" width="25.42578125" style="250" customWidth="1"/>
    <col min="2056" max="2056" width="20.42578125" style="250" customWidth="1"/>
    <col min="2057" max="2057" width="1.140625" style="250" customWidth="1"/>
    <col min="2058" max="2058" width="16" style="250" customWidth="1"/>
    <col min="2059" max="2059" width="4.42578125" style="250" customWidth="1"/>
    <col min="2060" max="2061" width="21.7109375" style="250" customWidth="1"/>
    <col min="2062" max="2062" width="13.7109375" style="250" customWidth="1"/>
    <col min="2063" max="2063" width="14.28515625" style="250" customWidth="1"/>
    <col min="2064" max="2064" width="10.42578125" style="250" customWidth="1"/>
    <col min="2065" max="2065" width="5.7109375" style="250" customWidth="1"/>
    <col min="2066" max="2066" width="17.140625" style="250" customWidth="1"/>
    <col min="2067" max="2067" width="12.5703125" style="250"/>
    <col min="2068" max="2068" width="8.42578125" style="250" customWidth="1"/>
    <col min="2069" max="2307" width="12.5703125" style="250"/>
    <col min="2308" max="2308" width="15.28515625" style="250" customWidth="1"/>
    <col min="2309" max="2309" width="22.85546875" style="250" customWidth="1"/>
    <col min="2310" max="2310" width="16.7109375" style="250" customWidth="1"/>
    <col min="2311" max="2311" width="25.42578125" style="250" customWidth="1"/>
    <col min="2312" max="2312" width="20.42578125" style="250" customWidth="1"/>
    <col min="2313" max="2313" width="1.140625" style="250" customWidth="1"/>
    <col min="2314" max="2314" width="16" style="250" customWidth="1"/>
    <col min="2315" max="2315" width="4.42578125" style="250" customWidth="1"/>
    <col min="2316" max="2317" width="21.7109375" style="250" customWidth="1"/>
    <col min="2318" max="2318" width="13.7109375" style="250" customWidth="1"/>
    <col min="2319" max="2319" width="14.28515625" style="250" customWidth="1"/>
    <col min="2320" max="2320" width="10.42578125" style="250" customWidth="1"/>
    <col min="2321" max="2321" width="5.7109375" style="250" customWidth="1"/>
    <col min="2322" max="2322" width="17.140625" style="250" customWidth="1"/>
    <col min="2323" max="2323" width="12.5703125" style="250"/>
    <col min="2324" max="2324" width="8.42578125" style="250" customWidth="1"/>
    <col min="2325" max="2563" width="12.5703125" style="250"/>
    <col min="2564" max="2564" width="15.28515625" style="250" customWidth="1"/>
    <col min="2565" max="2565" width="22.85546875" style="250" customWidth="1"/>
    <col min="2566" max="2566" width="16.7109375" style="250" customWidth="1"/>
    <col min="2567" max="2567" width="25.42578125" style="250" customWidth="1"/>
    <col min="2568" max="2568" width="20.42578125" style="250" customWidth="1"/>
    <col min="2569" max="2569" width="1.140625" style="250" customWidth="1"/>
    <col min="2570" max="2570" width="16" style="250" customWidth="1"/>
    <col min="2571" max="2571" width="4.42578125" style="250" customWidth="1"/>
    <col min="2572" max="2573" width="21.7109375" style="250" customWidth="1"/>
    <col min="2574" max="2574" width="13.7109375" style="250" customWidth="1"/>
    <col min="2575" max="2575" width="14.28515625" style="250" customWidth="1"/>
    <col min="2576" max="2576" width="10.42578125" style="250" customWidth="1"/>
    <col min="2577" max="2577" width="5.7109375" style="250" customWidth="1"/>
    <col min="2578" max="2578" width="17.140625" style="250" customWidth="1"/>
    <col min="2579" max="2579" width="12.5703125" style="250"/>
    <col min="2580" max="2580" width="8.42578125" style="250" customWidth="1"/>
    <col min="2581" max="2819" width="12.5703125" style="250"/>
    <col min="2820" max="2820" width="15.28515625" style="250" customWidth="1"/>
    <col min="2821" max="2821" width="22.85546875" style="250" customWidth="1"/>
    <col min="2822" max="2822" width="16.7109375" style="250" customWidth="1"/>
    <col min="2823" max="2823" width="25.42578125" style="250" customWidth="1"/>
    <col min="2824" max="2824" width="20.42578125" style="250" customWidth="1"/>
    <col min="2825" max="2825" width="1.140625" style="250" customWidth="1"/>
    <col min="2826" max="2826" width="16" style="250" customWidth="1"/>
    <col min="2827" max="2827" width="4.42578125" style="250" customWidth="1"/>
    <col min="2828" max="2829" width="21.7109375" style="250" customWidth="1"/>
    <col min="2830" max="2830" width="13.7109375" style="250" customWidth="1"/>
    <col min="2831" max="2831" width="14.28515625" style="250" customWidth="1"/>
    <col min="2832" max="2832" width="10.42578125" style="250" customWidth="1"/>
    <col min="2833" max="2833" width="5.7109375" style="250" customWidth="1"/>
    <col min="2834" max="2834" width="17.140625" style="250" customWidth="1"/>
    <col min="2835" max="2835" width="12.5703125" style="250"/>
    <col min="2836" max="2836" width="8.42578125" style="250" customWidth="1"/>
    <col min="2837" max="3075" width="12.5703125" style="250"/>
    <col min="3076" max="3076" width="15.28515625" style="250" customWidth="1"/>
    <col min="3077" max="3077" width="22.85546875" style="250" customWidth="1"/>
    <col min="3078" max="3078" width="16.7109375" style="250" customWidth="1"/>
    <col min="3079" max="3079" width="25.42578125" style="250" customWidth="1"/>
    <col min="3080" max="3080" width="20.42578125" style="250" customWidth="1"/>
    <col min="3081" max="3081" width="1.140625" style="250" customWidth="1"/>
    <col min="3082" max="3082" width="16" style="250" customWidth="1"/>
    <col min="3083" max="3083" width="4.42578125" style="250" customWidth="1"/>
    <col min="3084" max="3085" width="21.7109375" style="250" customWidth="1"/>
    <col min="3086" max="3086" width="13.7109375" style="250" customWidth="1"/>
    <col min="3087" max="3087" width="14.28515625" style="250" customWidth="1"/>
    <col min="3088" max="3088" width="10.42578125" style="250" customWidth="1"/>
    <col min="3089" max="3089" width="5.7109375" style="250" customWidth="1"/>
    <col min="3090" max="3090" width="17.140625" style="250" customWidth="1"/>
    <col min="3091" max="3091" width="12.5703125" style="250"/>
    <col min="3092" max="3092" width="8.42578125" style="250" customWidth="1"/>
    <col min="3093" max="3331" width="12.5703125" style="250"/>
    <col min="3332" max="3332" width="15.28515625" style="250" customWidth="1"/>
    <col min="3333" max="3333" width="22.85546875" style="250" customWidth="1"/>
    <col min="3334" max="3334" width="16.7109375" style="250" customWidth="1"/>
    <col min="3335" max="3335" width="25.42578125" style="250" customWidth="1"/>
    <col min="3336" max="3336" width="20.42578125" style="250" customWidth="1"/>
    <col min="3337" max="3337" width="1.140625" style="250" customWidth="1"/>
    <col min="3338" max="3338" width="16" style="250" customWidth="1"/>
    <col min="3339" max="3339" width="4.42578125" style="250" customWidth="1"/>
    <col min="3340" max="3341" width="21.7109375" style="250" customWidth="1"/>
    <col min="3342" max="3342" width="13.7109375" style="250" customWidth="1"/>
    <col min="3343" max="3343" width="14.28515625" style="250" customWidth="1"/>
    <col min="3344" max="3344" width="10.42578125" style="250" customWidth="1"/>
    <col min="3345" max="3345" width="5.7109375" style="250" customWidth="1"/>
    <col min="3346" max="3346" width="17.140625" style="250" customWidth="1"/>
    <col min="3347" max="3347" width="12.5703125" style="250"/>
    <col min="3348" max="3348" width="8.42578125" style="250" customWidth="1"/>
    <col min="3349" max="3587" width="12.5703125" style="250"/>
    <col min="3588" max="3588" width="15.28515625" style="250" customWidth="1"/>
    <col min="3589" max="3589" width="22.85546875" style="250" customWidth="1"/>
    <col min="3590" max="3590" width="16.7109375" style="250" customWidth="1"/>
    <col min="3591" max="3591" width="25.42578125" style="250" customWidth="1"/>
    <col min="3592" max="3592" width="20.42578125" style="250" customWidth="1"/>
    <col min="3593" max="3593" width="1.140625" style="250" customWidth="1"/>
    <col min="3594" max="3594" width="16" style="250" customWidth="1"/>
    <col min="3595" max="3595" width="4.42578125" style="250" customWidth="1"/>
    <col min="3596" max="3597" width="21.7109375" style="250" customWidth="1"/>
    <col min="3598" max="3598" width="13.7109375" style="250" customWidth="1"/>
    <col min="3599" max="3599" width="14.28515625" style="250" customWidth="1"/>
    <col min="3600" max="3600" width="10.42578125" style="250" customWidth="1"/>
    <col min="3601" max="3601" width="5.7109375" style="250" customWidth="1"/>
    <col min="3602" max="3602" width="17.140625" style="250" customWidth="1"/>
    <col min="3603" max="3603" width="12.5703125" style="250"/>
    <col min="3604" max="3604" width="8.42578125" style="250" customWidth="1"/>
    <col min="3605" max="3843" width="12.5703125" style="250"/>
    <col min="3844" max="3844" width="15.28515625" style="250" customWidth="1"/>
    <col min="3845" max="3845" width="22.85546875" style="250" customWidth="1"/>
    <col min="3846" max="3846" width="16.7109375" style="250" customWidth="1"/>
    <col min="3847" max="3847" width="25.42578125" style="250" customWidth="1"/>
    <col min="3848" max="3848" width="20.42578125" style="250" customWidth="1"/>
    <col min="3849" max="3849" width="1.140625" style="250" customWidth="1"/>
    <col min="3850" max="3850" width="16" style="250" customWidth="1"/>
    <col min="3851" max="3851" width="4.42578125" style="250" customWidth="1"/>
    <col min="3852" max="3853" width="21.7109375" style="250" customWidth="1"/>
    <col min="3854" max="3854" width="13.7109375" style="250" customWidth="1"/>
    <col min="3855" max="3855" width="14.28515625" style="250" customWidth="1"/>
    <col min="3856" max="3856" width="10.42578125" style="250" customWidth="1"/>
    <col min="3857" max="3857" width="5.7109375" style="250" customWidth="1"/>
    <col min="3858" max="3858" width="17.140625" style="250" customWidth="1"/>
    <col min="3859" max="3859" width="12.5703125" style="250"/>
    <col min="3860" max="3860" width="8.42578125" style="250" customWidth="1"/>
    <col min="3861" max="4099" width="12.5703125" style="250"/>
    <col min="4100" max="4100" width="15.28515625" style="250" customWidth="1"/>
    <col min="4101" max="4101" width="22.85546875" style="250" customWidth="1"/>
    <col min="4102" max="4102" width="16.7109375" style="250" customWidth="1"/>
    <col min="4103" max="4103" width="25.42578125" style="250" customWidth="1"/>
    <col min="4104" max="4104" width="20.42578125" style="250" customWidth="1"/>
    <col min="4105" max="4105" width="1.140625" style="250" customWidth="1"/>
    <col min="4106" max="4106" width="16" style="250" customWidth="1"/>
    <col min="4107" max="4107" width="4.42578125" style="250" customWidth="1"/>
    <col min="4108" max="4109" width="21.7109375" style="250" customWidth="1"/>
    <col min="4110" max="4110" width="13.7109375" style="250" customWidth="1"/>
    <col min="4111" max="4111" width="14.28515625" style="250" customWidth="1"/>
    <col min="4112" max="4112" width="10.42578125" style="250" customWidth="1"/>
    <col min="4113" max="4113" width="5.7109375" style="250" customWidth="1"/>
    <col min="4114" max="4114" width="17.140625" style="250" customWidth="1"/>
    <col min="4115" max="4115" width="12.5703125" style="250"/>
    <col min="4116" max="4116" width="8.42578125" style="250" customWidth="1"/>
    <col min="4117" max="4355" width="12.5703125" style="250"/>
    <col min="4356" max="4356" width="15.28515625" style="250" customWidth="1"/>
    <col min="4357" max="4357" width="22.85546875" style="250" customWidth="1"/>
    <col min="4358" max="4358" width="16.7109375" style="250" customWidth="1"/>
    <col min="4359" max="4359" width="25.42578125" style="250" customWidth="1"/>
    <col min="4360" max="4360" width="20.42578125" style="250" customWidth="1"/>
    <col min="4361" max="4361" width="1.140625" style="250" customWidth="1"/>
    <col min="4362" max="4362" width="16" style="250" customWidth="1"/>
    <col min="4363" max="4363" width="4.42578125" style="250" customWidth="1"/>
    <col min="4364" max="4365" width="21.7109375" style="250" customWidth="1"/>
    <col min="4366" max="4366" width="13.7109375" style="250" customWidth="1"/>
    <col min="4367" max="4367" width="14.28515625" style="250" customWidth="1"/>
    <col min="4368" max="4368" width="10.42578125" style="250" customWidth="1"/>
    <col min="4369" max="4369" width="5.7109375" style="250" customWidth="1"/>
    <col min="4370" max="4370" width="17.140625" style="250" customWidth="1"/>
    <col min="4371" max="4371" width="12.5703125" style="250"/>
    <col min="4372" max="4372" width="8.42578125" style="250" customWidth="1"/>
    <col min="4373" max="4611" width="12.5703125" style="250"/>
    <col min="4612" max="4612" width="15.28515625" style="250" customWidth="1"/>
    <col min="4613" max="4613" width="22.85546875" style="250" customWidth="1"/>
    <col min="4614" max="4614" width="16.7109375" style="250" customWidth="1"/>
    <col min="4615" max="4615" width="25.42578125" style="250" customWidth="1"/>
    <col min="4616" max="4616" width="20.42578125" style="250" customWidth="1"/>
    <col min="4617" max="4617" width="1.140625" style="250" customWidth="1"/>
    <col min="4618" max="4618" width="16" style="250" customWidth="1"/>
    <col min="4619" max="4619" width="4.42578125" style="250" customWidth="1"/>
    <col min="4620" max="4621" width="21.7109375" style="250" customWidth="1"/>
    <col min="4622" max="4622" width="13.7109375" style="250" customWidth="1"/>
    <col min="4623" max="4623" width="14.28515625" style="250" customWidth="1"/>
    <col min="4624" max="4624" width="10.42578125" style="250" customWidth="1"/>
    <col min="4625" max="4625" width="5.7109375" style="250" customWidth="1"/>
    <col min="4626" max="4626" width="17.140625" style="250" customWidth="1"/>
    <col min="4627" max="4627" width="12.5703125" style="250"/>
    <col min="4628" max="4628" width="8.42578125" style="250" customWidth="1"/>
    <col min="4629" max="4867" width="12.5703125" style="250"/>
    <col min="4868" max="4868" width="15.28515625" style="250" customWidth="1"/>
    <col min="4869" max="4869" width="22.85546875" style="250" customWidth="1"/>
    <col min="4870" max="4870" width="16.7109375" style="250" customWidth="1"/>
    <col min="4871" max="4871" width="25.42578125" style="250" customWidth="1"/>
    <col min="4872" max="4872" width="20.42578125" style="250" customWidth="1"/>
    <col min="4873" max="4873" width="1.140625" style="250" customWidth="1"/>
    <col min="4874" max="4874" width="16" style="250" customWidth="1"/>
    <col min="4875" max="4875" width="4.42578125" style="250" customWidth="1"/>
    <col min="4876" max="4877" width="21.7109375" style="250" customWidth="1"/>
    <col min="4878" max="4878" width="13.7109375" style="250" customWidth="1"/>
    <col min="4879" max="4879" width="14.28515625" style="250" customWidth="1"/>
    <col min="4880" max="4880" width="10.42578125" style="250" customWidth="1"/>
    <col min="4881" max="4881" width="5.7109375" style="250" customWidth="1"/>
    <col min="4882" max="4882" width="17.140625" style="250" customWidth="1"/>
    <col min="4883" max="4883" width="12.5703125" style="250"/>
    <col min="4884" max="4884" width="8.42578125" style="250" customWidth="1"/>
    <col min="4885" max="5123" width="12.5703125" style="250"/>
    <col min="5124" max="5124" width="15.28515625" style="250" customWidth="1"/>
    <col min="5125" max="5125" width="22.85546875" style="250" customWidth="1"/>
    <col min="5126" max="5126" width="16.7109375" style="250" customWidth="1"/>
    <col min="5127" max="5127" width="25.42578125" style="250" customWidth="1"/>
    <col min="5128" max="5128" width="20.42578125" style="250" customWidth="1"/>
    <col min="5129" max="5129" width="1.140625" style="250" customWidth="1"/>
    <col min="5130" max="5130" width="16" style="250" customWidth="1"/>
    <col min="5131" max="5131" width="4.42578125" style="250" customWidth="1"/>
    <col min="5132" max="5133" width="21.7109375" style="250" customWidth="1"/>
    <col min="5134" max="5134" width="13.7109375" style="250" customWidth="1"/>
    <col min="5135" max="5135" width="14.28515625" style="250" customWidth="1"/>
    <col min="5136" max="5136" width="10.42578125" style="250" customWidth="1"/>
    <col min="5137" max="5137" width="5.7109375" style="250" customWidth="1"/>
    <col min="5138" max="5138" width="17.140625" style="250" customWidth="1"/>
    <col min="5139" max="5139" width="12.5703125" style="250"/>
    <col min="5140" max="5140" width="8.42578125" style="250" customWidth="1"/>
    <col min="5141" max="5379" width="12.5703125" style="250"/>
    <col min="5380" max="5380" width="15.28515625" style="250" customWidth="1"/>
    <col min="5381" max="5381" width="22.85546875" style="250" customWidth="1"/>
    <col min="5382" max="5382" width="16.7109375" style="250" customWidth="1"/>
    <col min="5383" max="5383" width="25.42578125" style="250" customWidth="1"/>
    <col min="5384" max="5384" width="20.42578125" style="250" customWidth="1"/>
    <col min="5385" max="5385" width="1.140625" style="250" customWidth="1"/>
    <col min="5386" max="5386" width="16" style="250" customWidth="1"/>
    <col min="5387" max="5387" width="4.42578125" style="250" customWidth="1"/>
    <col min="5388" max="5389" width="21.7109375" style="250" customWidth="1"/>
    <col min="5390" max="5390" width="13.7109375" style="250" customWidth="1"/>
    <col min="5391" max="5391" width="14.28515625" style="250" customWidth="1"/>
    <col min="5392" max="5392" width="10.42578125" style="250" customWidth="1"/>
    <col min="5393" max="5393" width="5.7109375" style="250" customWidth="1"/>
    <col min="5394" max="5394" width="17.140625" style="250" customWidth="1"/>
    <col min="5395" max="5395" width="12.5703125" style="250"/>
    <col min="5396" max="5396" width="8.42578125" style="250" customWidth="1"/>
    <col min="5397" max="5635" width="12.5703125" style="250"/>
    <col min="5636" max="5636" width="15.28515625" style="250" customWidth="1"/>
    <col min="5637" max="5637" width="22.85546875" style="250" customWidth="1"/>
    <col min="5638" max="5638" width="16.7109375" style="250" customWidth="1"/>
    <col min="5639" max="5639" width="25.42578125" style="250" customWidth="1"/>
    <col min="5640" max="5640" width="20.42578125" style="250" customWidth="1"/>
    <col min="5641" max="5641" width="1.140625" style="250" customWidth="1"/>
    <col min="5642" max="5642" width="16" style="250" customWidth="1"/>
    <col min="5643" max="5643" width="4.42578125" style="250" customWidth="1"/>
    <col min="5644" max="5645" width="21.7109375" style="250" customWidth="1"/>
    <col min="5646" max="5646" width="13.7109375" style="250" customWidth="1"/>
    <col min="5647" max="5647" width="14.28515625" style="250" customWidth="1"/>
    <col min="5648" max="5648" width="10.42578125" style="250" customWidth="1"/>
    <col min="5649" max="5649" width="5.7109375" style="250" customWidth="1"/>
    <col min="5650" max="5650" width="17.140625" style="250" customWidth="1"/>
    <col min="5651" max="5651" width="12.5703125" style="250"/>
    <col min="5652" max="5652" width="8.42578125" style="250" customWidth="1"/>
    <col min="5653" max="5891" width="12.5703125" style="250"/>
    <col min="5892" max="5892" width="15.28515625" style="250" customWidth="1"/>
    <col min="5893" max="5893" width="22.85546875" style="250" customWidth="1"/>
    <col min="5894" max="5894" width="16.7109375" style="250" customWidth="1"/>
    <col min="5895" max="5895" width="25.42578125" style="250" customWidth="1"/>
    <col min="5896" max="5896" width="20.42578125" style="250" customWidth="1"/>
    <col min="5897" max="5897" width="1.140625" style="250" customWidth="1"/>
    <col min="5898" max="5898" width="16" style="250" customWidth="1"/>
    <col min="5899" max="5899" width="4.42578125" style="250" customWidth="1"/>
    <col min="5900" max="5901" width="21.7109375" style="250" customWidth="1"/>
    <col min="5902" max="5902" width="13.7109375" style="250" customWidth="1"/>
    <col min="5903" max="5903" width="14.28515625" style="250" customWidth="1"/>
    <col min="5904" max="5904" width="10.42578125" style="250" customWidth="1"/>
    <col min="5905" max="5905" width="5.7109375" style="250" customWidth="1"/>
    <col min="5906" max="5906" width="17.140625" style="250" customWidth="1"/>
    <col min="5907" max="5907" width="12.5703125" style="250"/>
    <col min="5908" max="5908" width="8.42578125" style="250" customWidth="1"/>
    <col min="5909" max="6147" width="12.5703125" style="250"/>
    <col min="6148" max="6148" width="15.28515625" style="250" customWidth="1"/>
    <col min="6149" max="6149" width="22.85546875" style="250" customWidth="1"/>
    <col min="6150" max="6150" width="16.7109375" style="250" customWidth="1"/>
    <col min="6151" max="6151" width="25.42578125" style="250" customWidth="1"/>
    <col min="6152" max="6152" width="20.42578125" style="250" customWidth="1"/>
    <col min="6153" max="6153" width="1.140625" style="250" customWidth="1"/>
    <col min="6154" max="6154" width="16" style="250" customWidth="1"/>
    <col min="6155" max="6155" width="4.42578125" style="250" customWidth="1"/>
    <col min="6156" max="6157" width="21.7109375" style="250" customWidth="1"/>
    <col min="6158" max="6158" width="13.7109375" style="250" customWidth="1"/>
    <col min="6159" max="6159" width="14.28515625" style="250" customWidth="1"/>
    <col min="6160" max="6160" width="10.42578125" style="250" customWidth="1"/>
    <col min="6161" max="6161" width="5.7109375" style="250" customWidth="1"/>
    <col min="6162" max="6162" width="17.140625" style="250" customWidth="1"/>
    <col min="6163" max="6163" width="12.5703125" style="250"/>
    <col min="6164" max="6164" width="8.42578125" style="250" customWidth="1"/>
    <col min="6165" max="6403" width="12.5703125" style="250"/>
    <col min="6404" max="6404" width="15.28515625" style="250" customWidth="1"/>
    <col min="6405" max="6405" width="22.85546875" style="250" customWidth="1"/>
    <col min="6406" max="6406" width="16.7109375" style="250" customWidth="1"/>
    <col min="6407" max="6407" width="25.42578125" style="250" customWidth="1"/>
    <col min="6408" max="6408" width="20.42578125" style="250" customWidth="1"/>
    <col min="6409" max="6409" width="1.140625" style="250" customWidth="1"/>
    <col min="6410" max="6410" width="16" style="250" customWidth="1"/>
    <col min="6411" max="6411" width="4.42578125" style="250" customWidth="1"/>
    <col min="6412" max="6413" width="21.7109375" style="250" customWidth="1"/>
    <col min="6414" max="6414" width="13.7109375" style="250" customWidth="1"/>
    <col min="6415" max="6415" width="14.28515625" style="250" customWidth="1"/>
    <col min="6416" max="6416" width="10.42578125" style="250" customWidth="1"/>
    <col min="6417" max="6417" width="5.7109375" style="250" customWidth="1"/>
    <col min="6418" max="6418" width="17.140625" style="250" customWidth="1"/>
    <col min="6419" max="6419" width="12.5703125" style="250"/>
    <col min="6420" max="6420" width="8.42578125" style="250" customWidth="1"/>
    <col min="6421" max="6659" width="12.5703125" style="250"/>
    <col min="6660" max="6660" width="15.28515625" style="250" customWidth="1"/>
    <col min="6661" max="6661" width="22.85546875" style="250" customWidth="1"/>
    <col min="6662" max="6662" width="16.7109375" style="250" customWidth="1"/>
    <col min="6663" max="6663" width="25.42578125" style="250" customWidth="1"/>
    <col min="6664" max="6664" width="20.42578125" style="250" customWidth="1"/>
    <col min="6665" max="6665" width="1.140625" style="250" customWidth="1"/>
    <col min="6666" max="6666" width="16" style="250" customWidth="1"/>
    <col min="6667" max="6667" width="4.42578125" style="250" customWidth="1"/>
    <col min="6668" max="6669" width="21.7109375" style="250" customWidth="1"/>
    <col min="6670" max="6670" width="13.7109375" style="250" customWidth="1"/>
    <col min="6671" max="6671" width="14.28515625" style="250" customWidth="1"/>
    <col min="6672" max="6672" width="10.42578125" style="250" customWidth="1"/>
    <col min="6673" max="6673" width="5.7109375" style="250" customWidth="1"/>
    <col min="6674" max="6674" width="17.140625" style="250" customWidth="1"/>
    <col min="6675" max="6675" width="12.5703125" style="250"/>
    <col min="6676" max="6676" width="8.42578125" style="250" customWidth="1"/>
    <col min="6677" max="6915" width="12.5703125" style="250"/>
    <col min="6916" max="6916" width="15.28515625" style="250" customWidth="1"/>
    <col min="6917" max="6917" width="22.85546875" style="250" customWidth="1"/>
    <col min="6918" max="6918" width="16.7109375" style="250" customWidth="1"/>
    <col min="6919" max="6919" width="25.42578125" style="250" customWidth="1"/>
    <col min="6920" max="6920" width="20.42578125" style="250" customWidth="1"/>
    <col min="6921" max="6921" width="1.140625" style="250" customWidth="1"/>
    <col min="6922" max="6922" width="16" style="250" customWidth="1"/>
    <col min="6923" max="6923" width="4.42578125" style="250" customWidth="1"/>
    <col min="6924" max="6925" width="21.7109375" style="250" customWidth="1"/>
    <col min="6926" max="6926" width="13.7109375" style="250" customWidth="1"/>
    <col min="6927" max="6927" width="14.28515625" style="250" customWidth="1"/>
    <col min="6928" max="6928" width="10.42578125" style="250" customWidth="1"/>
    <col min="6929" max="6929" width="5.7109375" style="250" customWidth="1"/>
    <col min="6930" max="6930" width="17.140625" style="250" customWidth="1"/>
    <col min="6931" max="6931" width="12.5703125" style="250"/>
    <col min="6932" max="6932" width="8.42578125" style="250" customWidth="1"/>
    <col min="6933" max="7171" width="12.5703125" style="250"/>
    <col min="7172" max="7172" width="15.28515625" style="250" customWidth="1"/>
    <col min="7173" max="7173" width="22.85546875" style="250" customWidth="1"/>
    <col min="7174" max="7174" width="16.7109375" style="250" customWidth="1"/>
    <col min="7175" max="7175" width="25.42578125" style="250" customWidth="1"/>
    <col min="7176" max="7176" width="20.42578125" style="250" customWidth="1"/>
    <col min="7177" max="7177" width="1.140625" style="250" customWidth="1"/>
    <col min="7178" max="7178" width="16" style="250" customWidth="1"/>
    <col min="7179" max="7179" width="4.42578125" style="250" customWidth="1"/>
    <col min="7180" max="7181" width="21.7109375" style="250" customWidth="1"/>
    <col min="7182" max="7182" width="13.7109375" style="250" customWidth="1"/>
    <col min="7183" max="7183" width="14.28515625" style="250" customWidth="1"/>
    <col min="7184" max="7184" width="10.42578125" style="250" customWidth="1"/>
    <col min="7185" max="7185" width="5.7109375" style="250" customWidth="1"/>
    <col min="7186" max="7186" width="17.140625" style="250" customWidth="1"/>
    <col min="7187" max="7187" width="12.5703125" style="250"/>
    <col min="7188" max="7188" width="8.42578125" style="250" customWidth="1"/>
    <col min="7189" max="7427" width="12.5703125" style="250"/>
    <col min="7428" max="7428" width="15.28515625" style="250" customWidth="1"/>
    <col min="7429" max="7429" width="22.85546875" style="250" customWidth="1"/>
    <col min="7430" max="7430" width="16.7109375" style="250" customWidth="1"/>
    <col min="7431" max="7431" width="25.42578125" style="250" customWidth="1"/>
    <col min="7432" max="7432" width="20.42578125" style="250" customWidth="1"/>
    <col min="7433" max="7433" width="1.140625" style="250" customWidth="1"/>
    <col min="7434" max="7434" width="16" style="250" customWidth="1"/>
    <col min="7435" max="7435" width="4.42578125" style="250" customWidth="1"/>
    <col min="7436" max="7437" width="21.7109375" style="250" customWidth="1"/>
    <col min="7438" max="7438" width="13.7109375" style="250" customWidth="1"/>
    <col min="7439" max="7439" width="14.28515625" style="250" customWidth="1"/>
    <col min="7440" max="7440" width="10.42578125" style="250" customWidth="1"/>
    <col min="7441" max="7441" width="5.7109375" style="250" customWidth="1"/>
    <col min="7442" max="7442" width="17.140625" style="250" customWidth="1"/>
    <col min="7443" max="7443" width="12.5703125" style="250"/>
    <col min="7444" max="7444" width="8.42578125" style="250" customWidth="1"/>
    <col min="7445" max="7683" width="12.5703125" style="250"/>
    <col min="7684" max="7684" width="15.28515625" style="250" customWidth="1"/>
    <col min="7685" max="7685" width="22.85546875" style="250" customWidth="1"/>
    <col min="7686" max="7686" width="16.7109375" style="250" customWidth="1"/>
    <col min="7687" max="7687" width="25.42578125" style="250" customWidth="1"/>
    <col min="7688" max="7688" width="20.42578125" style="250" customWidth="1"/>
    <col min="7689" max="7689" width="1.140625" style="250" customWidth="1"/>
    <col min="7690" max="7690" width="16" style="250" customWidth="1"/>
    <col min="7691" max="7691" width="4.42578125" style="250" customWidth="1"/>
    <col min="7692" max="7693" width="21.7109375" style="250" customWidth="1"/>
    <col min="7694" max="7694" width="13.7109375" style="250" customWidth="1"/>
    <col min="7695" max="7695" width="14.28515625" style="250" customWidth="1"/>
    <col min="7696" max="7696" width="10.42578125" style="250" customWidth="1"/>
    <col min="7697" max="7697" width="5.7109375" style="250" customWidth="1"/>
    <col min="7698" max="7698" width="17.140625" style="250" customWidth="1"/>
    <col min="7699" max="7699" width="12.5703125" style="250"/>
    <col min="7700" max="7700" width="8.42578125" style="250" customWidth="1"/>
    <col min="7701" max="7939" width="12.5703125" style="250"/>
    <col min="7940" max="7940" width="15.28515625" style="250" customWidth="1"/>
    <col min="7941" max="7941" width="22.85546875" style="250" customWidth="1"/>
    <col min="7942" max="7942" width="16.7109375" style="250" customWidth="1"/>
    <col min="7943" max="7943" width="25.42578125" style="250" customWidth="1"/>
    <col min="7944" max="7944" width="20.42578125" style="250" customWidth="1"/>
    <col min="7945" max="7945" width="1.140625" style="250" customWidth="1"/>
    <col min="7946" max="7946" width="16" style="250" customWidth="1"/>
    <col min="7947" max="7947" width="4.42578125" style="250" customWidth="1"/>
    <col min="7948" max="7949" width="21.7109375" style="250" customWidth="1"/>
    <col min="7950" max="7950" width="13.7109375" style="250" customWidth="1"/>
    <col min="7951" max="7951" width="14.28515625" style="250" customWidth="1"/>
    <col min="7952" max="7952" width="10.42578125" style="250" customWidth="1"/>
    <col min="7953" max="7953" width="5.7109375" style="250" customWidth="1"/>
    <col min="7954" max="7954" width="17.140625" style="250" customWidth="1"/>
    <col min="7955" max="7955" width="12.5703125" style="250"/>
    <col min="7956" max="7956" width="8.42578125" style="250" customWidth="1"/>
    <col min="7957" max="8195" width="12.5703125" style="250"/>
    <col min="8196" max="8196" width="15.28515625" style="250" customWidth="1"/>
    <col min="8197" max="8197" width="22.85546875" style="250" customWidth="1"/>
    <col min="8198" max="8198" width="16.7109375" style="250" customWidth="1"/>
    <col min="8199" max="8199" width="25.42578125" style="250" customWidth="1"/>
    <col min="8200" max="8200" width="20.42578125" style="250" customWidth="1"/>
    <col min="8201" max="8201" width="1.140625" style="250" customWidth="1"/>
    <col min="8202" max="8202" width="16" style="250" customWidth="1"/>
    <col min="8203" max="8203" width="4.42578125" style="250" customWidth="1"/>
    <col min="8204" max="8205" width="21.7109375" style="250" customWidth="1"/>
    <col min="8206" max="8206" width="13.7109375" style="250" customWidth="1"/>
    <col min="8207" max="8207" width="14.28515625" style="250" customWidth="1"/>
    <col min="8208" max="8208" width="10.42578125" style="250" customWidth="1"/>
    <col min="8209" max="8209" width="5.7109375" style="250" customWidth="1"/>
    <col min="8210" max="8210" width="17.140625" style="250" customWidth="1"/>
    <col min="8211" max="8211" width="12.5703125" style="250"/>
    <col min="8212" max="8212" width="8.42578125" style="250" customWidth="1"/>
    <col min="8213" max="8451" width="12.5703125" style="250"/>
    <col min="8452" max="8452" width="15.28515625" style="250" customWidth="1"/>
    <col min="8453" max="8453" width="22.85546875" style="250" customWidth="1"/>
    <col min="8454" max="8454" width="16.7109375" style="250" customWidth="1"/>
    <col min="8455" max="8455" width="25.42578125" style="250" customWidth="1"/>
    <col min="8456" max="8456" width="20.42578125" style="250" customWidth="1"/>
    <col min="8457" max="8457" width="1.140625" style="250" customWidth="1"/>
    <col min="8458" max="8458" width="16" style="250" customWidth="1"/>
    <col min="8459" max="8459" width="4.42578125" style="250" customWidth="1"/>
    <col min="8460" max="8461" width="21.7109375" style="250" customWidth="1"/>
    <col min="8462" max="8462" width="13.7109375" style="250" customWidth="1"/>
    <col min="8463" max="8463" width="14.28515625" style="250" customWidth="1"/>
    <col min="8464" max="8464" width="10.42578125" style="250" customWidth="1"/>
    <col min="8465" max="8465" width="5.7109375" style="250" customWidth="1"/>
    <col min="8466" max="8466" width="17.140625" style="250" customWidth="1"/>
    <col min="8467" max="8467" width="12.5703125" style="250"/>
    <col min="8468" max="8468" width="8.42578125" style="250" customWidth="1"/>
    <col min="8469" max="8707" width="12.5703125" style="250"/>
    <col min="8708" max="8708" width="15.28515625" style="250" customWidth="1"/>
    <col min="8709" max="8709" width="22.85546875" style="250" customWidth="1"/>
    <col min="8710" max="8710" width="16.7109375" style="250" customWidth="1"/>
    <col min="8711" max="8711" width="25.42578125" style="250" customWidth="1"/>
    <col min="8712" max="8712" width="20.42578125" style="250" customWidth="1"/>
    <col min="8713" max="8713" width="1.140625" style="250" customWidth="1"/>
    <col min="8714" max="8714" width="16" style="250" customWidth="1"/>
    <col min="8715" max="8715" width="4.42578125" style="250" customWidth="1"/>
    <col min="8716" max="8717" width="21.7109375" style="250" customWidth="1"/>
    <col min="8718" max="8718" width="13.7109375" style="250" customWidth="1"/>
    <col min="8719" max="8719" width="14.28515625" style="250" customWidth="1"/>
    <col min="8720" max="8720" width="10.42578125" style="250" customWidth="1"/>
    <col min="8721" max="8721" width="5.7109375" style="250" customWidth="1"/>
    <col min="8722" max="8722" width="17.140625" style="250" customWidth="1"/>
    <col min="8723" max="8723" width="12.5703125" style="250"/>
    <col min="8724" max="8724" width="8.42578125" style="250" customWidth="1"/>
    <col min="8725" max="8963" width="12.5703125" style="250"/>
    <col min="8964" max="8964" width="15.28515625" style="250" customWidth="1"/>
    <col min="8965" max="8965" width="22.85546875" style="250" customWidth="1"/>
    <col min="8966" max="8966" width="16.7109375" style="250" customWidth="1"/>
    <col min="8967" max="8967" width="25.42578125" style="250" customWidth="1"/>
    <col min="8968" max="8968" width="20.42578125" style="250" customWidth="1"/>
    <col min="8969" max="8969" width="1.140625" style="250" customWidth="1"/>
    <col min="8970" max="8970" width="16" style="250" customWidth="1"/>
    <col min="8971" max="8971" width="4.42578125" style="250" customWidth="1"/>
    <col min="8972" max="8973" width="21.7109375" style="250" customWidth="1"/>
    <col min="8974" max="8974" width="13.7109375" style="250" customWidth="1"/>
    <col min="8975" max="8975" width="14.28515625" style="250" customWidth="1"/>
    <col min="8976" max="8976" width="10.42578125" style="250" customWidth="1"/>
    <col min="8977" max="8977" width="5.7109375" style="250" customWidth="1"/>
    <col min="8978" max="8978" width="17.140625" style="250" customWidth="1"/>
    <col min="8979" max="8979" width="12.5703125" style="250"/>
    <col min="8980" max="8980" width="8.42578125" style="250" customWidth="1"/>
    <col min="8981" max="9219" width="12.5703125" style="250"/>
    <col min="9220" max="9220" width="15.28515625" style="250" customWidth="1"/>
    <col min="9221" max="9221" width="22.85546875" style="250" customWidth="1"/>
    <col min="9222" max="9222" width="16.7109375" style="250" customWidth="1"/>
    <col min="9223" max="9223" width="25.42578125" style="250" customWidth="1"/>
    <col min="9224" max="9224" width="20.42578125" style="250" customWidth="1"/>
    <col min="9225" max="9225" width="1.140625" style="250" customWidth="1"/>
    <col min="9226" max="9226" width="16" style="250" customWidth="1"/>
    <col min="9227" max="9227" width="4.42578125" style="250" customWidth="1"/>
    <col min="9228" max="9229" width="21.7109375" style="250" customWidth="1"/>
    <col min="9230" max="9230" width="13.7109375" style="250" customWidth="1"/>
    <col min="9231" max="9231" width="14.28515625" style="250" customWidth="1"/>
    <col min="9232" max="9232" width="10.42578125" style="250" customWidth="1"/>
    <col min="9233" max="9233" width="5.7109375" style="250" customWidth="1"/>
    <col min="9234" max="9234" width="17.140625" style="250" customWidth="1"/>
    <col min="9235" max="9235" width="12.5703125" style="250"/>
    <col min="9236" max="9236" width="8.42578125" style="250" customWidth="1"/>
    <col min="9237" max="9475" width="12.5703125" style="250"/>
    <col min="9476" max="9476" width="15.28515625" style="250" customWidth="1"/>
    <col min="9477" max="9477" width="22.85546875" style="250" customWidth="1"/>
    <col min="9478" max="9478" width="16.7109375" style="250" customWidth="1"/>
    <col min="9479" max="9479" width="25.42578125" style="250" customWidth="1"/>
    <col min="9480" max="9480" width="20.42578125" style="250" customWidth="1"/>
    <col min="9481" max="9481" width="1.140625" style="250" customWidth="1"/>
    <col min="9482" max="9482" width="16" style="250" customWidth="1"/>
    <col min="9483" max="9483" width="4.42578125" style="250" customWidth="1"/>
    <col min="9484" max="9485" width="21.7109375" style="250" customWidth="1"/>
    <col min="9486" max="9486" width="13.7109375" style="250" customWidth="1"/>
    <col min="9487" max="9487" width="14.28515625" style="250" customWidth="1"/>
    <col min="9488" max="9488" width="10.42578125" style="250" customWidth="1"/>
    <col min="9489" max="9489" width="5.7109375" style="250" customWidth="1"/>
    <col min="9490" max="9490" width="17.140625" style="250" customWidth="1"/>
    <col min="9491" max="9491" width="12.5703125" style="250"/>
    <col min="9492" max="9492" width="8.42578125" style="250" customWidth="1"/>
    <col min="9493" max="9731" width="12.5703125" style="250"/>
    <col min="9732" max="9732" width="15.28515625" style="250" customWidth="1"/>
    <col min="9733" max="9733" width="22.85546875" style="250" customWidth="1"/>
    <col min="9734" max="9734" width="16.7109375" style="250" customWidth="1"/>
    <col min="9735" max="9735" width="25.42578125" style="250" customWidth="1"/>
    <col min="9736" max="9736" width="20.42578125" style="250" customWidth="1"/>
    <col min="9737" max="9737" width="1.140625" style="250" customWidth="1"/>
    <col min="9738" max="9738" width="16" style="250" customWidth="1"/>
    <col min="9739" max="9739" width="4.42578125" style="250" customWidth="1"/>
    <col min="9740" max="9741" width="21.7109375" style="250" customWidth="1"/>
    <col min="9742" max="9742" width="13.7109375" style="250" customWidth="1"/>
    <col min="9743" max="9743" width="14.28515625" style="250" customWidth="1"/>
    <col min="9744" max="9744" width="10.42578125" style="250" customWidth="1"/>
    <col min="9745" max="9745" width="5.7109375" style="250" customWidth="1"/>
    <col min="9746" max="9746" width="17.140625" style="250" customWidth="1"/>
    <col min="9747" max="9747" width="12.5703125" style="250"/>
    <col min="9748" max="9748" width="8.42578125" style="250" customWidth="1"/>
    <col min="9749" max="9987" width="12.5703125" style="250"/>
    <col min="9988" max="9988" width="15.28515625" style="250" customWidth="1"/>
    <col min="9989" max="9989" width="22.85546875" style="250" customWidth="1"/>
    <col min="9990" max="9990" width="16.7109375" style="250" customWidth="1"/>
    <col min="9991" max="9991" width="25.42578125" style="250" customWidth="1"/>
    <col min="9992" max="9992" width="20.42578125" style="250" customWidth="1"/>
    <col min="9993" max="9993" width="1.140625" style="250" customWidth="1"/>
    <col min="9994" max="9994" width="16" style="250" customWidth="1"/>
    <col min="9995" max="9995" width="4.42578125" style="250" customWidth="1"/>
    <col min="9996" max="9997" width="21.7109375" style="250" customWidth="1"/>
    <col min="9998" max="9998" width="13.7109375" style="250" customWidth="1"/>
    <col min="9999" max="9999" width="14.28515625" style="250" customWidth="1"/>
    <col min="10000" max="10000" width="10.42578125" style="250" customWidth="1"/>
    <col min="10001" max="10001" width="5.7109375" style="250" customWidth="1"/>
    <col min="10002" max="10002" width="17.140625" style="250" customWidth="1"/>
    <col min="10003" max="10003" width="12.5703125" style="250"/>
    <col min="10004" max="10004" width="8.42578125" style="250" customWidth="1"/>
    <col min="10005" max="10243" width="12.5703125" style="250"/>
    <col min="10244" max="10244" width="15.28515625" style="250" customWidth="1"/>
    <col min="10245" max="10245" width="22.85546875" style="250" customWidth="1"/>
    <col min="10246" max="10246" width="16.7109375" style="250" customWidth="1"/>
    <col min="10247" max="10247" width="25.42578125" style="250" customWidth="1"/>
    <col min="10248" max="10248" width="20.42578125" style="250" customWidth="1"/>
    <col min="10249" max="10249" width="1.140625" style="250" customWidth="1"/>
    <col min="10250" max="10250" width="16" style="250" customWidth="1"/>
    <col min="10251" max="10251" width="4.42578125" style="250" customWidth="1"/>
    <col min="10252" max="10253" width="21.7109375" style="250" customWidth="1"/>
    <col min="10254" max="10254" width="13.7109375" style="250" customWidth="1"/>
    <col min="10255" max="10255" width="14.28515625" style="250" customWidth="1"/>
    <col min="10256" max="10256" width="10.42578125" style="250" customWidth="1"/>
    <col min="10257" max="10257" width="5.7109375" style="250" customWidth="1"/>
    <col min="10258" max="10258" width="17.140625" style="250" customWidth="1"/>
    <col min="10259" max="10259" width="12.5703125" style="250"/>
    <col min="10260" max="10260" width="8.42578125" style="250" customWidth="1"/>
    <col min="10261" max="10499" width="12.5703125" style="250"/>
    <col min="10500" max="10500" width="15.28515625" style="250" customWidth="1"/>
    <col min="10501" max="10501" width="22.85546875" style="250" customWidth="1"/>
    <col min="10502" max="10502" width="16.7109375" style="250" customWidth="1"/>
    <col min="10503" max="10503" width="25.42578125" style="250" customWidth="1"/>
    <col min="10504" max="10504" width="20.42578125" style="250" customWidth="1"/>
    <col min="10505" max="10505" width="1.140625" style="250" customWidth="1"/>
    <col min="10506" max="10506" width="16" style="250" customWidth="1"/>
    <col min="10507" max="10507" width="4.42578125" style="250" customWidth="1"/>
    <col min="10508" max="10509" width="21.7109375" style="250" customWidth="1"/>
    <col min="10510" max="10510" width="13.7109375" style="250" customWidth="1"/>
    <col min="10511" max="10511" width="14.28515625" style="250" customWidth="1"/>
    <col min="10512" max="10512" width="10.42578125" style="250" customWidth="1"/>
    <col min="10513" max="10513" width="5.7109375" style="250" customWidth="1"/>
    <col min="10514" max="10514" width="17.140625" style="250" customWidth="1"/>
    <col min="10515" max="10515" width="12.5703125" style="250"/>
    <col min="10516" max="10516" width="8.42578125" style="250" customWidth="1"/>
    <col min="10517" max="10755" width="12.5703125" style="250"/>
    <col min="10756" max="10756" width="15.28515625" style="250" customWidth="1"/>
    <col min="10757" max="10757" width="22.85546875" style="250" customWidth="1"/>
    <col min="10758" max="10758" width="16.7109375" style="250" customWidth="1"/>
    <col min="10759" max="10759" width="25.42578125" style="250" customWidth="1"/>
    <col min="10760" max="10760" width="20.42578125" style="250" customWidth="1"/>
    <col min="10761" max="10761" width="1.140625" style="250" customWidth="1"/>
    <col min="10762" max="10762" width="16" style="250" customWidth="1"/>
    <col min="10763" max="10763" width="4.42578125" style="250" customWidth="1"/>
    <col min="10764" max="10765" width="21.7109375" style="250" customWidth="1"/>
    <col min="10766" max="10766" width="13.7109375" style="250" customWidth="1"/>
    <col min="10767" max="10767" width="14.28515625" style="250" customWidth="1"/>
    <col min="10768" max="10768" width="10.42578125" style="250" customWidth="1"/>
    <col min="10769" max="10769" width="5.7109375" style="250" customWidth="1"/>
    <col min="10770" max="10770" width="17.140625" style="250" customWidth="1"/>
    <col min="10771" max="10771" width="12.5703125" style="250"/>
    <col min="10772" max="10772" width="8.42578125" style="250" customWidth="1"/>
    <col min="10773" max="11011" width="12.5703125" style="250"/>
    <col min="11012" max="11012" width="15.28515625" style="250" customWidth="1"/>
    <col min="11013" max="11013" width="22.85546875" style="250" customWidth="1"/>
    <col min="11014" max="11014" width="16.7109375" style="250" customWidth="1"/>
    <col min="11015" max="11015" width="25.42578125" style="250" customWidth="1"/>
    <col min="11016" max="11016" width="20.42578125" style="250" customWidth="1"/>
    <col min="11017" max="11017" width="1.140625" style="250" customWidth="1"/>
    <col min="11018" max="11018" width="16" style="250" customWidth="1"/>
    <col min="11019" max="11019" width="4.42578125" style="250" customWidth="1"/>
    <col min="11020" max="11021" width="21.7109375" style="250" customWidth="1"/>
    <col min="11022" max="11022" width="13.7109375" style="250" customWidth="1"/>
    <col min="11023" max="11023" width="14.28515625" style="250" customWidth="1"/>
    <col min="11024" max="11024" width="10.42578125" style="250" customWidth="1"/>
    <col min="11025" max="11025" width="5.7109375" style="250" customWidth="1"/>
    <col min="11026" max="11026" width="17.140625" style="250" customWidth="1"/>
    <col min="11027" max="11027" width="12.5703125" style="250"/>
    <col min="11028" max="11028" width="8.42578125" style="250" customWidth="1"/>
    <col min="11029" max="11267" width="12.5703125" style="250"/>
    <col min="11268" max="11268" width="15.28515625" style="250" customWidth="1"/>
    <col min="11269" max="11269" width="22.85546875" style="250" customWidth="1"/>
    <col min="11270" max="11270" width="16.7109375" style="250" customWidth="1"/>
    <col min="11271" max="11271" width="25.42578125" style="250" customWidth="1"/>
    <col min="11272" max="11272" width="20.42578125" style="250" customWidth="1"/>
    <col min="11273" max="11273" width="1.140625" style="250" customWidth="1"/>
    <col min="11274" max="11274" width="16" style="250" customWidth="1"/>
    <col min="11275" max="11275" width="4.42578125" style="250" customWidth="1"/>
    <col min="11276" max="11277" width="21.7109375" style="250" customWidth="1"/>
    <col min="11278" max="11278" width="13.7109375" style="250" customWidth="1"/>
    <col min="11279" max="11279" width="14.28515625" style="250" customWidth="1"/>
    <col min="11280" max="11280" width="10.42578125" style="250" customWidth="1"/>
    <col min="11281" max="11281" width="5.7109375" style="250" customWidth="1"/>
    <col min="11282" max="11282" width="17.140625" style="250" customWidth="1"/>
    <col min="11283" max="11283" width="12.5703125" style="250"/>
    <col min="11284" max="11284" width="8.42578125" style="250" customWidth="1"/>
    <col min="11285" max="11523" width="12.5703125" style="250"/>
    <col min="11524" max="11524" width="15.28515625" style="250" customWidth="1"/>
    <col min="11525" max="11525" width="22.85546875" style="250" customWidth="1"/>
    <col min="11526" max="11526" width="16.7109375" style="250" customWidth="1"/>
    <col min="11527" max="11527" width="25.42578125" style="250" customWidth="1"/>
    <col min="11528" max="11528" width="20.42578125" style="250" customWidth="1"/>
    <col min="11529" max="11529" width="1.140625" style="250" customWidth="1"/>
    <col min="11530" max="11530" width="16" style="250" customWidth="1"/>
    <col min="11531" max="11531" width="4.42578125" style="250" customWidth="1"/>
    <col min="11532" max="11533" width="21.7109375" style="250" customWidth="1"/>
    <col min="11534" max="11534" width="13.7109375" style="250" customWidth="1"/>
    <col min="11535" max="11535" width="14.28515625" style="250" customWidth="1"/>
    <col min="11536" max="11536" width="10.42578125" style="250" customWidth="1"/>
    <col min="11537" max="11537" width="5.7109375" style="250" customWidth="1"/>
    <col min="11538" max="11538" width="17.140625" style="250" customWidth="1"/>
    <col min="11539" max="11539" width="12.5703125" style="250"/>
    <col min="11540" max="11540" width="8.42578125" style="250" customWidth="1"/>
    <col min="11541" max="11779" width="12.5703125" style="250"/>
    <col min="11780" max="11780" width="15.28515625" style="250" customWidth="1"/>
    <col min="11781" max="11781" width="22.85546875" style="250" customWidth="1"/>
    <col min="11782" max="11782" width="16.7109375" style="250" customWidth="1"/>
    <col min="11783" max="11783" width="25.42578125" style="250" customWidth="1"/>
    <col min="11784" max="11784" width="20.42578125" style="250" customWidth="1"/>
    <col min="11785" max="11785" width="1.140625" style="250" customWidth="1"/>
    <col min="11786" max="11786" width="16" style="250" customWidth="1"/>
    <col min="11787" max="11787" width="4.42578125" style="250" customWidth="1"/>
    <col min="11788" max="11789" width="21.7109375" style="250" customWidth="1"/>
    <col min="11790" max="11790" width="13.7109375" style="250" customWidth="1"/>
    <col min="11791" max="11791" width="14.28515625" style="250" customWidth="1"/>
    <col min="11792" max="11792" width="10.42578125" style="250" customWidth="1"/>
    <col min="11793" max="11793" width="5.7109375" style="250" customWidth="1"/>
    <col min="11794" max="11794" width="17.140625" style="250" customWidth="1"/>
    <col min="11795" max="11795" width="12.5703125" style="250"/>
    <col min="11796" max="11796" width="8.42578125" style="250" customWidth="1"/>
    <col min="11797" max="12035" width="12.5703125" style="250"/>
    <col min="12036" max="12036" width="15.28515625" style="250" customWidth="1"/>
    <col min="12037" max="12037" width="22.85546875" style="250" customWidth="1"/>
    <col min="12038" max="12038" width="16.7109375" style="250" customWidth="1"/>
    <col min="12039" max="12039" width="25.42578125" style="250" customWidth="1"/>
    <col min="12040" max="12040" width="20.42578125" style="250" customWidth="1"/>
    <col min="12041" max="12041" width="1.140625" style="250" customWidth="1"/>
    <col min="12042" max="12042" width="16" style="250" customWidth="1"/>
    <col min="12043" max="12043" width="4.42578125" style="250" customWidth="1"/>
    <col min="12044" max="12045" width="21.7109375" style="250" customWidth="1"/>
    <col min="12046" max="12046" width="13.7109375" style="250" customWidth="1"/>
    <col min="12047" max="12047" width="14.28515625" style="250" customWidth="1"/>
    <col min="12048" max="12048" width="10.42578125" style="250" customWidth="1"/>
    <col min="12049" max="12049" width="5.7109375" style="250" customWidth="1"/>
    <col min="12050" max="12050" width="17.140625" style="250" customWidth="1"/>
    <col min="12051" max="12051" width="12.5703125" style="250"/>
    <col min="12052" max="12052" width="8.42578125" style="250" customWidth="1"/>
    <col min="12053" max="12291" width="12.5703125" style="250"/>
    <col min="12292" max="12292" width="15.28515625" style="250" customWidth="1"/>
    <col min="12293" max="12293" width="22.85546875" style="250" customWidth="1"/>
    <col min="12294" max="12294" width="16.7109375" style="250" customWidth="1"/>
    <col min="12295" max="12295" width="25.42578125" style="250" customWidth="1"/>
    <col min="12296" max="12296" width="20.42578125" style="250" customWidth="1"/>
    <col min="12297" max="12297" width="1.140625" style="250" customWidth="1"/>
    <col min="12298" max="12298" width="16" style="250" customWidth="1"/>
    <col min="12299" max="12299" width="4.42578125" style="250" customWidth="1"/>
    <col min="12300" max="12301" width="21.7109375" style="250" customWidth="1"/>
    <col min="12302" max="12302" width="13.7109375" style="250" customWidth="1"/>
    <col min="12303" max="12303" width="14.28515625" style="250" customWidth="1"/>
    <col min="12304" max="12304" width="10.42578125" style="250" customWidth="1"/>
    <col min="12305" max="12305" width="5.7109375" style="250" customWidth="1"/>
    <col min="12306" max="12306" width="17.140625" style="250" customWidth="1"/>
    <col min="12307" max="12307" width="12.5703125" style="250"/>
    <col min="12308" max="12308" width="8.42578125" style="250" customWidth="1"/>
    <col min="12309" max="12547" width="12.5703125" style="250"/>
    <col min="12548" max="12548" width="15.28515625" style="250" customWidth="1"/>
    <col min="12549" max="12549" width="22.85546875" style="250" customWidth="1"/>
    <col min="12550" max="12550" width="16.7109375" style="250" customWidth="1"/>
    <col min="12551" max="12551" width="25.42578125" style="250" customWidth="1"/>
    <col min="12552" max="12552" width="20.42578125" style="250" customWidth="1"/>
    <col min="12553" max="12553" width="1.140625" style="250" customWidth="1"/>
    <col min="12554" max="12554" width="16" style="250" customWidth="1"/>
    <col min="12555" max="12555" width="4.42578125" style="250" customWidth="1"/>
    <col min="12556" max="12557" width="21.7109375" style="250" customWidth="1"/>
    <col min="12558" max="12558" width="13.7109375" style="250" customWidth="1"/>
    <col min="12559" max="12559" width="14.28515625" style="250" customWidth="1"/>
    <col min="12560" max="12560" width="10.42578125" style="250" customWidth="1"/>
    <col min="12561" max="12561" width="5.7109375" style="250" customWidth="1"/>
    <col min="12562" max="12562" width="17.140625" style="250" customWidth="1"/>
    <col min="12563" max="12563" width="12.5703125" style="250"/>
    <col min="12564" max="12564" width="8.42578125" style="250" customWidth="1"/>
    <col min="12565" max="12803" width="12.5703125" style="250"/>
    <col min="12804" max="12804" width="15.28515625" style="250" customWidth="1"/>
    <col min="12805" max="12805" width="22.85546875" style="250" customWidth="1"/>
    <col min="12806" max="12806" width="16.7109375" style="250" customWidth="1"/>
    <col min="12807" max="12807" width="25.42578125" style="250" customWidth="1"/>
    <col min="12808" max="12808" width="20.42578125" style="250" customWidth="1"/>
    <col min="12809" max="12809" width="1.140625" style="250" customWidth="1"/>
    <col min="12810" max="12810" width="16" style="250" customWidth="1"/>
    <col min="12811" max="12811" width="4.42578125" style="250" customWidth="1"/>
    <col min="12812" max="12813" width="21.7109375" style="250" customWidth="1"/>
    <col min="12814" max="12814" width="13.7109375" style="250" customWidth="1"/>
    <col min="12815" max="12815" width="14.28515625" style="250" customWidth="1"/>
    <col min="12816" max="12816" width="10.42578125" style="250" customWidth="1"/>
    <col min="12817" max="12817" width="5.7109375" style="250" customWidth="1"/>
    <col min="12818" max="12818" width="17.140625" style="250" customWidth="1"/>
    <col min="12819" max="12819" width="12.5703125" style="250"/>
    <col min="12820" max="12820" width="8.42578125" style="250" customWidth="1"/>
    <col min="12821" max="13059" width="12.5703125" style="250"/>
    <col min="13060" max="13060" width="15.28515625" style="250" customWidth="1"/>
    <col min="13061" max="13061" width="22.85546875" style="250" customWidth="1"/>
    <col min="13062" max="13062" width="16.7109375" style="250" customWidth="1"/>
    <col min="13063" max="13063" width="25.42578125" style="250" customWidth="1"/>
    <col min="13064" max="13064" width="20.42578125" style="250" customWidth="1"/>
    <col min="13065" max="13065" width="1.140625" style="250" customWidth="1"/>
    <col min="13066" max="13066" width="16" style="250" customWidth="1"/>
    <col min="13067" max="13067" width="4.42578125" style="250" customWidth="1"/>
    <col min="13068" max="13069" width="21.7109375" style="250" customWidth="1"/>
    <col min="13070" max="13070" width="13.7109375" style="250" customWidth="1"/>
    <col min="13071" max="13071" width="14.28515625" style="250" customWidth="1"/>
    <col min="13072" max="13072" width="10.42578125" style="250" customWidth="1"/>
    <col min="13073" max="13073" width="5.7109375" style="250" customWidth="1"/>
    <col min="13074" max="13074" width="17.140625" style="250" customWidth="1"/>
    <col min="13075" max="13075" width="12.5703125" style="250"/>
    <col min="13076" max="13076" width="8.42578125" style="250" customWidth="1"/>
    <col min="13077" max="13315" width="12.5703125" style="250"/>
    <col min="13316" max="13316" width="15.28515625" style="250" customWidth="1"/>
    <col min="13317" max="13317" width="22.85546875" style="250" customWidth="1"/>
    <col min="13318" max="13318" width="16.7109375" style="250" customWidth="1"/>
    <col min="13319" max="13319" width="25.42578125" style="250" customWidth="1"/>
    <col min="13320" max="13320" width="20.42578125" style="250" customWidth="1"/>
    <col min="13321" max="13321" width="1.140625" style="250" customWidth="1"/>
    <col min="13322" max="13322" width="16" style="250" customWidth="1"/>
    <col min="13323" max="13323" width="4.42578125" style="250" customWidth="1"/>
    <col min="13324" max="13325" width="21.7109375" style="250" customWidth="1"/>
    <col min="13326" max="13326" width="13.7109375" style="250" customWidth="1"/>
    <col min="13327" max="13327" width="14.28515625" style="250" customWidth="1"/>
    <col min="13328" max="13328" width="10.42578125" style="250" customWidth="1"/>
    <col min="13329" max="13329" width="5.7109375" style="250" customWidth="1"/>
    <col min="13330" max="13330" width="17.140625" style="250" customWidth="1"/>
    <col min="13331" max="13331" width="12.5703125" style="250"/>
    <col min="13332" max="13332" width="8.42578125" style="250" customWidth="1"/>
    <col min="13333" max="13571" width="12.5703125" style="250"/>
    <col min="13572" max="13572" width="15.28515625" style="250" customWidth="1"/>
    <col min="13573" max="13573" width="22.85546875" style="250" customWidth="1"/>
    <col min="13574" max="13574" width="16.7109375" style="250" customWidth="1"/>
    <col min="13575" max="13575" width="25.42578125" style="250" customWidth="1"/>
    <col min="13576" max="13576" width="20.42578125" style="250" customWidth="1"/>
    <col min="13577" max="13577" width="1.140625" style="250" customWidth="1"/>
    <col min="13578" max="13578" width="16" style="250" customWidth="1"/>
    <col min="13579" max="13579" width="4.42578125" style="250" customWidth="1"/>
    <col min="13580" max="13581" width="21.7109375" style="250" customWidth="1"/>
    <col min="13582" max="13582" width="13.7109375" style="250" customWidth="1"/>
    <col min="13583" max="13583" width="14.28515625" style="250" customWidth="1"/>
    <col min="13584" max="13584" width="10.42578125" style="250" customWidth="1"/>
    <col min="13585" max="13585" width="5.7109375" style="250" customWidth="1"/>
    <col min="13586" max="13586" width="17.140625" style="250" customWidth="1"/>
    <col min="13587" max="13587" width="12.5703125" style="250"/>
    <col min="13588" max="13588" width="8.42578125" style="250" customWidth="1"/>
    <col min="13589" max="13827" width="12.5703125" style="250"/>
    <col min="13828" max="13828" width="15.28515625" style="250" customWidth="1"/>
    <col min="13829" max="13829" width="22.85546875" style="250" customWidth="1"/>
    <col min="13830" max="13830" width="16.7109375" style="250" customWidth="1"/>
    <col min="13831" max="13831" width="25.42578125" style="250" customWidth="1"/>
    <col min="13832" max="13832" width="20.42578125" style="250" customWidth="1"/>
    <col min="13833" max="13833" width="1.140625" style="250" customWidth="1"/>
    <col min="13834" max="13834" width="16" style="250" customWidth="1"/>
    <col min="13835" max="13835" width="4.42578125" style="250" customWidth="1"/>
    <col min="13836" max="13837" width="21.7109375" style="250" customWidth="1"/>
    <col min="13838" max="13838" width="13.7109375" style="250" customWidth="1"/>
    <col min="13839" max="13839" width="14.28515625" style="250" customWidth="1"/>
    <col min="13840" max="13840" width="10.42578125" style="250" customWidth="1"/>
    <col min="13841" max="13841" width="5.7109375" style="250" customWidth="1"/>
    <col min="13842" max="13842" width="17.140625" style="250" customWidth="1"/>
    <col min="13843" max="13843" width="12.5703125" style="250"/>
    <col min="13844" max="13844" width="8.42578125" style="250" customWidth="1"/>
    <col min="13845" max="14083" width="12.5703125" style="250"/>
    <col min="14084" max="14084" width="15.28515625" style="250" customWidth="1"/>
    <col min="14085" max="14085" width="22.85546875" style="250" customWidth="1"/>
    <col min="14086" max="14086" width="16.7109375" style="250" customWidth="1"/>
    <col min="14087" max="14087" width="25.42578125" style="250" customWidth="1"/>
    <col min="14088" max="14088" width="20.42578125" style="250" customWidth="1"/>
    <col min="14089" max="14089" width="1.140625" style="250" customWidth="1"/>
    <col min="14090" max="14090" width="16" style="250" customWidth="1"/>
    <col min="14091" max="14091" width="4.42578125" style="250" customWidth="1"/>
    <col min="14092" max="14093" width="21.7109375" style="250" customWidth="1"/>
    <col min="14094" max="14094" width="13.7109375" style="250" customWidth="1"/>
    <col min="14095" max="14095" width="14.28515625" style="250" customWidth="1"/>
    <col min="14096" max="14096" width="10.42578125" style="250" customWidth="1"/>
    <col min="14097" max="14097" width="5.7109375" style="250" customWidth="1"/>
    <col min="14098" max="14098" width="17.140625" style="250" customWidth="1"/>
    <col min="14099" max="14099" width="12.5703125" style="250"/>
    <col min="14100" max="14100" width="8.42578125" style="250" customWidth="1"/>
    <col min="14101" max="14339" width="12.5703125" style="250"/>
    <col min="14340" max="14340" width="15.28515625" style="250" customWidth="1"/>
    <col min="14341" max="14341" width="22.85546875" style="250" customWidth="1"/>
    <col min="14342" max="14342" width="16.7109375" style="250" customWidth="1"/>
    <col min="14343" max="14343" width="25.42578125" style="250" customWidth="1"/>
    <col min="14344" max="14344" width="20.42578125" style="250" customWidth="1"/>
    <col min="14345" max="14345" width="1.140625" style="250" customWidth="1"/>
    <col min="14346" max="14346" width="16" style="250" customWidth="1"/>
    <col min="14347" max="14347" width="4.42578125" style="250" customWidth="1"/>
    <col min="14348" max="14349" width="21.7109375" style="250" customWidth="1"/>
    <col min="14350" max="14350" width="13.7109375" style="250" customWidth="1"/>
    <col min="14351" max="14351" width="14.28515625" style="250" customWidth="1"/>
    <col min="14352" max="14352" width="10.42578125" style="250" customWidth="1"/>
    <col min="14353" max="14353" width="5.7109375" style="250" customWidth="1"/>
    <col min="14354" max="14354" width="17.140625" style="250" customWidth="1"/>
    <col min="14355" max="14355" width="12.5703125" style="250"/>
    <col min="14356" max="14356" width="8.42578125" style="250" customWidth="1"/>
    <col min="14357" max="14595" width="12.5703125" style="250"/>
    <col min="14596" max="14596" width="15.28515625" style="250" customWidth="1"/>
    <col min="14597" max="14597" width="22.85546875" style="250" customWidth="1"/>
    <col min="14598" max="14598" width="16.7109375" style="250" customWidth="1"/>
    <col min="14599" max="14599" width="25.42578125" style="250" customWidth="1"/>
    <col min="14600" max="14600" width="20.42578125" style="250" customWidth="1"/>
    <col min="14601" max="14601" width="1.140625" style="250" customWidth="1"/>
    <col min="14602" max="14602" width="16" style="250" customWidth="1"/>
    <col min="14603" max="14603" width="4.42578125" style="250" customWidth="1"/>
    <col min="14604" max="14605" width="21.7109375" style="250" customWidth="1"/>
    <col min="14606" max="14606" width="13.7109375" style="250" customWidth="1"/>
    <col min="14607" max="14607" width="14.28515625" style="250" customWidth="1"/>
    <col min="14608" max="14608" width="10.42578125" style="250" customWidth="1"/>
    <col min="14609" max="14609" width="5.7109375" style="250" customWidth="1"/>
    <col min="14610" max="14610" width="17.140625" style="250" customWidth="1"/>
    <col min="14611" max="14611" width="12.5703125" style="250"/>
    <col min="14612" max="14612" width="8.42578125" style="250" customWidth="1"/>
    <col min="14613" max="14851" width="12.5703125" style="250"/>
    <col min="14852" max="14852" width="15.28515625" style="250" customWidth="1"/>
    <col min="14853" max="14853" width="22.85546875" style="250" customWidth="1"/>
    <col min="14854" max="14854" width="16.7109375" style="250" customWidth="1"/>
    <col min="14855" max="14855" width="25.42578125" style="250" customWidth="1"/>
    <col min="14856" max="14856" width="20.42578125" style="250" customWidth="1"/>
    <col min="14857" max="14857" width="1.140625" style="250" customWidth="1"/>
    <col min="14858" max="14858" width="16" style="250" customWidth="1"/>
    <col min="14859" max="14859" width="4.42578125" style="250" customWidth="1"/>
    <col min="14860" max="14861" width="21.7109375" style="250" customWidth="1"/>
    <col min="14862" max="14862" width="13.7109375" style="250" customWidth="1"/>
    <col min="14863" max="14863" width="14.28515625" style="250" customWidth="1"/>
    <col min="14864" max="14864" width="10.42578125" style="250" customWidth="1"/>
    <col min="14865" max="14865" width="5.7109375" style="250" customWidth="1"/>
    <col min="14866" max="14866" width="17.140625" style="250" customWidth="1"/>
    <col min="14867" max="14867" width="12.5703125" style="250"/>
    <col min="14868" max="14868" width="8.42578125" style="250" customWidth="1"/>
    <col min="14869" max="15107" width="12.5703125" style="250"/>
    <col min="15108" max="15108" width="15.28515625" style="250" customWidth="1"/>
    <col min="15109" max="15109" width="22.85546875" style="250" customWidth="1"/>
    <col min="15110" max="15110" width="16.7109375" style="250" customWidth="1"/>
    <col min="15111" max="15111" width="25.42578125" style="250" customWidth="1"/>
    <col min="15112" max="15112" width="20.42578125" style="250" customWidth="1"/>
    <col min="15113" max="15113" width="1.140625" style="250" customWidth="1"/>
    <col min="15114" max="15114" width="16" style="250" customWidth="1"/>
    <col min="15115" max="15115" width="4.42578125" style="250" customWidth="1"/>
    <col min="15116" max="15117" width="21.7109375" style="250" customWidth="1"/>
    <col min="15118" max="15118" width="13.7109375" style="250" customWidth="1"/>
    <col min="15119" max="15119" width="14.28515625" style="250" customWidth="1"/>
    <col min="15120" max="15120" width="10.42578125" style="250" customWidth="1"/>
    <col min="15121" max="15121" width="5.7109375" style="250" customWidth="1"/>
    <col min="15122" max="15122" width="17.140625" style="250" customWidth="1"/>
    <col min="15123" max="15123" width="12.5703125" style="250"/>
    <col min="15124" max="15124" width="8.42578125" style="250" customWidth="1"/>
    <col min="15125" max="15363" width="12.5703125" style="250"/>
    <col min="15364" max="15364" width="15.28515625" style="250" customWidth="1"/>
    <col min="15365" max="15365" width="22.85546875" style="250" customWidth="1"/>
    <col min="15366" max="15366" width="16.7109375" style="250" customWidth="1"/>
    <col min="15367" max="15367" width="25.42578125" style="250" customWidth="1"/>
    <col min="15368" max="15368" width="20.42578125" style="250" customWidth="1"/>
    <col min="15369" max="15369" width="1.140625" style="250" customWidth="1"/>
    <col min="15370" max="15370" width="16" style="250" customWidth="1"/>
    <col min="15371" max="15371" width="4.42578125" style="250" customWidth="1"/>
    <col min="15372" max="15373" width="21.7109375" style="250" customWidth="1"/>
    <col min="15374" max="15374" width="13.7109375" style="250" customWidth="1"/>
    <col min="15375" max="15375" width="14.28515625" style="250" customWidth="1"/>
    <col min="15376" max="15376" width="10.42578125" style="250" customWidth="1"/>
    <col min="15377" max="15377" width="5.7109375" style="250" customWidth="1"/>
    <col min="15378" max="15378" width="17.140625" style="250" customWidth="1"/>
    <col min="15379" max="15379" width="12.5703125" style="250"/>
    <col min="15380" max="15380" width="8.42578125" style="250" customWidth="1"/>
    <col min="15381" max="15619" width="12.5703125" style="250"/>
    <col min="15620" max="15620" width="15.28515625" style="250" customWidth="1"/>
    <col min="15621" max="15621" width="22.85546875" style="250" customWidth="1"/>
    <col min="15622" max="15622" width="16.7109375" style="250" customWidth="1"/>
    <col min="15623" max="15623" width="25.42578125" style="250" customWidth="1"/>
    <col min="15624" max="15624" width="20.42578125" style="250" customWidth="1"/>
    <col min="15625" max="15625" width="1.140625" style="250" customWidth="1"/>
    <col min="15626" max="15626" width="16" style="250" customWidth="1"/>
    <col min="15627" max="15627" width="4.42578125" style="250" customWidth="1"/>
    <col min="15628" max="15629" width="21.7109375" style="250" customWidth="1"/>
    <col min="15630" max="15630" width="13.7109375" style="250" customWidth="1"/>
    <col min="15631" max="15631" width="14.28515625" style="250" customWidth="1"/>
    <col min="15632" max="15632" width="10.42578125" style="250" customWidth="1"/>
    <col min="15633" max="15633" width="5.7109375" style="250" customWidth="1"/>
    <col min="15634" max="15634" width="17.140625" style="250" customWidth="1"/>
    <col min="15635" max="15635" width="12.5703125" style="250"/>
    <col min="15636" max="15636" width="8.42578125" style="250" customWidth="1"/>
    <col min="15637" max="15875" width="12.5703125" style="250"/>
    <col min="15876" max="15876" width="15.28515625" style="250" customWidth="1"/>
    <col min="15877" max="15877" width="22.85546875" style="250" customWidth="1"/>
    <col min="15878" max="15878" width="16.7109375" style="250" customWidth="1"/>
    <col min="15879" max="15879" width="25.42578125" style="250" customWidth="1"/>
    <col min="15880" max="15880" width="20.42578125" style="250" customWidth="1"/>
    <col min="15881" max="15881" width="1.140625" style="250" customWidth="1"/>
    <col min="15882" max="15882" width="16" style="250" customWidth="1"/>
    <col min="15883" max="15883" width="4.42578125" style="250" customWidth="1"/>
    <col min="15884" max="15885" width="21.7109375" style="250" customWidth="1"/>
    <col min="15886" max="15886" width="13.7109375" style="250" customWidth="1"/>
    <col min="15887" max="15887" width="14.28515625" style="250" customWidth="1"/>
    <col min="15888" max="15888" width="10.42578125" style="250" customWidth="1"/>
    <col min="15889" max="15889" width="5.7109375" style="250" customWidth="1"/>
    <col min="15890" max="15890" width="17.140625" style="250" customWidth="1"/>
    <col min="15891" max="15891" width="12.5703125" style="250"/>
    <col min="15892" max="15892" width="8.42578125" style="250" customWidth="1"/>
    <col min="15893" max="16131" width="12.5703125" style="250"/>
    <col min="16132" max="16132" width="15.28515625" style="250" customWidth="1"/>
    <col min="16133" max="16133" width="22.85546875" style="250" customWidth="1"/>
    <col min="16134" max="16134" width="16.7109375" style="250" customWidth="1"/>
    <col min="16135" max="16135" width="25.42578125" style="250" customWidth="1"/>
    <col min="16136" max="16136" width="20.42578125" style="250" customWidth="1"/>
    <col min="16137" max="16137" width="1.140625" style="250" customWidth="1"/>
    <col min="16138" max="16138" width="16" style="250" customWidth="1"/>
    <col min="16139" max="16139" width="4.42578125" style="250" customWidth="1"/>
    <col min="16140" max="16141" width="21.7109375" style="250" customWidth="1"/>
    <col min="16142" max="16142" width="13.7109375" style="250" customWidth="1"/>
    <col min="16143" max="16143" width="14.28515625" style="250" customWidth="1"/>
    <col min="16144" max="16144" width="10.42578125" style="250" customWidth="1"/>
    <col min="16145" max="16145" width="5.7109375" style="250" customWidth="1"/>
    <col min="16146" max="16146" width="17.140625" style="250" customWidth="1"/>
    <col min="16147" max="16147" width="12.5703125" style="250"/>
    <col min="16148" max="16148" width="8.42578125" style="250" customWidth="1"/>
    <col min="16149" max="16384" width="12.5703125" style="250"/>
  </cols>
  <sheetData>
    <row r="1" spans="1:25" s="235" customFormat="1">
      <c r="A1" s="233"/>
      <c r="B1" s="234"/>
      <c r="C1" s="233"/>
      <c r="D1" s="233"/>
      <c r="E1" s="233"/>
      <c r="F1" s="233"/>
      <c r="G1" s="233"/>
      <c r="H1" s="233"/>
      <c r="I1" s="233"/>
      <c r="J1" s="233"/>
      <c r="K1" s="233"/>
      <c r="L1" s="132"/>
      <c r="M1" s="132"/>
      <c r="N1" s="132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</row>
    <row r="2" spans="1:25" s="235" customFormat="1" ht="13.5" thickBot="1">
      <c r="A2" s="233"/>
      <c r="B2" s="234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</row>
    <row r="3" spans="1:25" s="235" customFormat="1" ht="12.75" customHeight="1" thickBot="1">
      <c r="A3" s="132"/>
      <c r="B3" s="132"/>
      <c r="C3" s="132"/>
      <c r="D3" s="236"/>
      <c r="E3" s="237"/>
      <c r="F3" s="238"/>
      <c r="G3" s="681" t="s">
        <v>0</v>
      </c>
      <c r="H3" s="682"/>
      <c r="I3" s="682"/>
      <c r="J3" s="683"/>
      <c r="K3" s="239"/>
      <c r="L3" s="684" t="s">
        <v>31</v>
      </c>
      <c r="M3" s="685"/>
      <c r="N3" s="240" t="s">
        <v>6</v>
      </c>
      <c r="O3" s="241"/>
      <c r="P3" s="242"/>
      <c r="Q3" s="243"/>
      <c r="R3" s="243"/>
      <c r="S3" s="233"/>
      <c r="T3" s="233"/>
      <c r="U3" s="233"/>
      <c r="V3" s="233"/>
      <c r="W3" s="233"/>
      <c r="X3" s="233"/>
      <c r="Y3" s="233"/>
    </row>
    <row r="4" spans="1:25" ht="43.5" customHeight="1" thickBot="1">
      <c r="A4" s="132"/>
      <c r="B4" s="132"/>
      <c r="C4" s="132"/>
      <c r="D4" s="244"/>
      <c r="E4" s="245"/>
      <c r="F4" s="246"/>
      <c r="G4" s="686" t="str">
        <f>'Time Sheet - Shop - Site '!H2</f>
        <v>Nom complet</v>
      </c>
      <c r="H4" s="687"/>
      <c r="I4" s="687"/>
      <c r="J4" s="688"/>
      <c r="K4" s="247"/>
      <c r="L4" s="689">
        <f>LOOKUP(N4,Period!A3:A55,Period!C3:C55)</f>
        <v>45654</v>
      </c>
      <c r="M4" s="690"/>
      <c r="N4" s="248">
        <f>'Time Sheet - Shop - Site '!P2</f>
        <v>1</v>
      </c>
      <c r="O4" s="241"/>
      <c r="P4" s="242"/>
      <c r="Q4" s="233"/>
      <c r="R4" s="249"/>
      <c r="S4" s="249"/>
      <c r="T4" s="249"/>
      <c r="U4" s="249"/>
      <c r="V4" s="249"/>
      <c r="W4" s="249"/>
      <c r="X4" s="249"/>
      <c r="Y4" s="249"/>
    </row>
    <row r="5" spans="1:25" ht="37.5" customHeight="1" thickBot="1">
      <c r="A5" s="249"/>
      <c r="B5" s="251"/>
      <c r="C5" s="252"/>
      <c r="D5" s="252"/>
      <c r="E5" s="252"/>
      <c r="F5" s="249"/>
      <c r="G5" s="249"/>
      <c r="H5" s="249"/>
      <c r="I5" s="249"/>
      <c r="J5" s="249"/>
      <c r="K5" s="249"/>
      <c r="L5" s="691" t="s">
        <v>128</v>
      </c>
      <c r="M5" s="692"/>
      <c r="N5" s="693"/>
      <c r="O5" s="253"/>
      <c r="P5" s="242"/>
      <c r="Q5" s="233"/>
      <c r="R5" s="233"/>
      <c r="S5" s="233"/>
      <c r="T5" s="233"/>
      <c r="U5" s="233"/>
      <c r="V5" s="249"/>
      <c r="W5" s="249"/>
      <c r="X5" s="249"/>
      <c r="Y5" s="249"/>
    </row>
    <row r="6" spans="1:25" s="263" customFormat="1" ht="26.25" thickBot="1">
      <c r="A6" s="254"/>
      <c r="B6" s="255" t="s">
        <v>129</v>
      </c>
      <c r="C6" s="657" t="s">
        <v>150</v>
      </c>
      <c r="D6" s="658"/>
      <c r="E6" s="658"/>
      <c r="F6" s="658"/>
      <c r="G6" s="659"/>
      <c r="H6" s="256" t="s">
        <v>130</v>
      </c>
      <c r="I6" s="254"/>
      <c r="J6" s="257" t="s">
        <v>131</v>
      </c>
      <c r="K6" s="254"/>
      <c r="L6" s="258" t="s">
        <v>132</v>
      </c>
      <c r="M6" s="626" t="s">
        <v>133</v>
      </c>
      <c r="N6" s="634" t="s">
        <v>134</v>
      </c>
      <c r="O6" s="259"/>
      <c r="P6" s="242"/>
      <c r="Q6" s="260"/>
      <c r="R6" s="261"/>
      <c r="S6" s="261"/>
      <c r="T6" s="261"/>
      <c r="U6" s="262"/>
      <c r="V6" s="254"/>
      <c r="W6" s="254"/>
      <c r="X6" s="254"/>
      <c r="Y6" s="254"/>
    </row>
    <row r="7" spans="1:25" s="263" customFormat="1" ht="28.5" customHeight="1" thickBot="1">
      <c r="A7" s="254"/>
      <c r="B7" s="264" t="s">
        <v>3</v>
      </c>
      <c r="C7" s="678"/>
      <c r="D7" s="679"/>
      <c r="E7" s="679"/>
      <c r="F7" s="679"/>
      <c r="G7" s="680"/>
      <c r="H7" s="265">
        <v>0.45</v>
      </c>
      <c r="I7" s="266"/>
      <c r="J7" s="267"/>
      <c r="K7" s="254"/>
      <c r="L7" s="258"/>
      <c r="M7" s="627"/>
      <c r="N7" s="635"/>
      <c r="O7" s="242"/>
      <c r="P7" s="242"/>
      <c r="Q7" s="254"/>
      <c r="R7" s="268"/>
      <c r="S7" s="260"/>
      <c r="T7" s="260"/>
      <c r="U7" s="260"/>
      <c r="V7" s="254"/>
      <c r="W7" s="254"/>
      <c r="X7" s="254"/>
      <c r="Y7" s="254"/>
    </row>
    <row r="8" spans="1:25">
      <c r="A8" s="249"/>
      <c r="B8" s="269"/>
      <c r="C8" s="666"/>
      <c r="D8" s="667"/>
      <c r="E8" s="667"/>
      <c r="F8" s="668"/>
      <c r="G8" s="669"/>
      <c r="H8" s="270"/>
      <c r="I8" s="249"/>
      <c r="J8" s="271">
        <f>H8*$H$7</f>
        <v>0</v>
      </c>
      <c r="K8" s="249"/>
      <c r="L8" s="272"/>
      <c r="M8" s="273" t="str">
        <f t="shared" ref="M8:M15" si="0">IF(ISERROR(L8/J8),"",L8/J8)</f>
        <v/>
      </c>
      <c r="N8" s="274"/>
      <c r="O8" s="275"/>
      <c r="P8" s="233"/>
      <c r="Q8" s="276"/>
      <c r="R8" s="277"/>
      <c r="S8" s="233"/>
      <c r="T8" s="233"/>
      <c r="U8" s="233"/>
      <c r="V8" s="249"/>
      <c r="W8" s="249"/>
      <c r="X8" s="249"/>
      <c r="Y8" s="249"/>
    </row>
    <row r="9" spans="1:25">
      <c r="A9" s="249"/>
      <c r="B9" s="278"/>
      <c r="C9" s="647"/>
      <c r="D9" s="648"/>
      <c r="E9" s="648"/>
      <c r="F9" s="648"/>
      <c r="G9" s="649"/>
      <c r="H9" s="279"/>
      <c r="I9" s="249"/>
      <c r="J9" s="271">
        <f t="shared" ref="J9:J14" si="1">H9*$H$7</f>
        <v>0</v>
      </c>
      <c r="K9" s="249"/>
      <c r="L9" s="280"/>
      <c r="M9" s="273" t="str">
        <f t="shared" si="0"/>
        <v/>
      </c>
      <c r="N9" s="281"/>
      <c r="O9" s="275"/>
      <c r="P9" s="233"/>
      <c r="Q9" s="276"/>
      <c r="R9" s="277"/>
      <c r="S9" s="233"/>
      <c r="T9" s="233"/>
      <c r="U9" s="233"/>
      <c r="V9" s="249"/>
      <c r="W9" s="249"/>
      <c r="X9" s="249"/>
      <c r="Y9" s="249"/>
    </row>
    <row r="10" spans="1:25">
      <c r="A10" s="249"/>
      <c r="B10" s="278"/>
      <c r="C10" s="647"/>
      <c r="D10" s="648"/>
      <c r="E10" s="648"/>
      <c r="F10" s="648"/>
      <c r="G10" s="649"/>
      <c r="H10" s="279"/>
      <c r="I10" s="249"/>
      <c r="J10" s="271">
        <f t="shared" si="1"/>
        <v>0</v>
      </c>
      <c r="K10" s="249"/>
      <c r="L10" s="280"/>
      <c r="M10" s="273" t="str">
        <f t="shared" si="0"/>
        <v/>
      </c>
      <c r="N10" s="281"/>
      <c r="O10" s="275"/>
      <c r="P10" s="233"/>
      <c r="Q10" s="276"/>
      <c r="R10" s="277"/>
      <c r="S10" s="233"/>
      <c r="T10" s="233"/>
      <c r="U10" s="233"/>
      <c r="V10" s="249"/>
      <c r="W10" s="249"/>
      <c r="X10" s="249"/>
      <c r="Y10" s="249"/>
    </row>
    <row r="11" spans="1:25">
      <c r="A11" s="249"/>
      <c r="B11" s="278"/>
      <c r="C11" s="647"/>
      <c r="D11" s="648"/>
      <c r="E11" s="648"/>
      <c r="F11" s="648"/>
      <c r="G11" s="649"/>
      <c r="H11" s="279"/>
      <c r="I11" s="249"/>
      <c r="J11" s="271">
        <f t="shared" si="1"/>
        <v>0</v>
      </c>
      <c r="K11" s="249"/>
      <c r="L11" s="280"/>
      <c r="M11" s="273" t="str">
        <f t="shared" si="0"/>
        <v/>
      </c>
      <c r="N11" s="281"/>
      <c r="O11" s="275"/>
      <c r="P11" s="233"/>
      <c r="Q11" s="276"/>
      <c r="R11" s="277"/>
      <c r="S11" s="233"/>
      <c r="T11" s="233"/>
      <c r="U11" s="233"/>
      <c r="V11" s="249"/>
      <c r="W11" s="249"/>
      <c r="X11" s="249"/>
      <c r="Y11" s="249"/>
    </row>
    <row r="12" spans="1:25">
      <c r="A12" s="249"/>
      <c r="B12" s="282"/>
      <c r="C12" s="670"/>
      <c r="D12" s="671"/>
      <c r="E12" s="671"/>
      <c r="F12" s="672"/>
      <c r="G12" s="673"/>
      <c r="H12" s="283"/>
      <c r="I12" s="249"/>
      <c r="J12" s="271">
        <f t="shared" si="1"/>
        <v>0</v>
      </c>
      <c r="K12" s="249"/>
      <c r="L12" s="280"/>
      <c r="M12" s="273" t="str">
        <f t="shared" si="0"/>
        <v/>
      </c>
      <c r="N12" s="284"/>
      <c r="O12" s="275"/>
      <c r="P12" s="233"/>
      <c r="Q12" s="276"/>
      <c r="R12" s="233"/>
      <c r="S12" s="233"/>
      <c r="T12" s="233"/>
      <c r="U12" s="233"/>
      <c r="V12" s="249"/>
      <c r="W12" s="249"/>
      <c r="X12" s="249"/>
      <c r="Y12" s="249"/>
    </row>
    <row r="13" spans="1:25" ht="13.5" thickBot="1">
      <c r="A13" s="249"/>
      <c r="B13" s="282"/>
      <c r="C13" s="674"/>
      <c r="D13" s="675"/>
      <c r="E13" s="675"/>
      <c r="F13" s="676"/>
      <c r="G13" s="677"/>
      <c r="H13" s="283"/>
      <c r="I13" s="249"/>
      <c r="J13" s="271">
        <f t="shared" si="1"/>
        <v>0</v>
      </c>
      <c r="K13" s="249"/>
      <c r="L13" s="280"/>
      <c r="M13" s="273" t="str">
        <f t="shared" si="0"/>
        <v/>
      </c>
      <c r="N13" s="284"/>
      <c r="O13" s="285"/>
      <c r="P13" s="233"/>
      <c r="Q13" s="276"/>
      <c r="R13" s="132"/>
      <c r="S13" s="132"/>
      <c r="T13" s="132"/>
      <c r="U13" s="132"/>
      <c r="V13" s="249"/>
      <c r="W13" s="249"/>
      <c r="X13" s="249"/>
      <c r="Y13" s="249"/>
    </row>
    <row r="14" spans="1:25" ht="13.5" thickBot="1">
      <c r="A14" s="249"/>
      <c r="B14" s="286"/>
      <c r="C14" s="653"/>
      <c r="D14" s="654"/>
      <c r="E14" s="654"/>
      <c r="F14" s="655"/>
      <c r="G14" s="656"/>
      <c r="H14" s="287"/>
      <c r="I14" s="249"/>
      <c r="J14" s="271">
        <f t="shared" si="1"/>
        <v>0</v>
      </c>
      <c r="K14" s="249"/>
      <c r="L14" s="288"/>
      <c r="M14" s="289" t="str">
        <f t="shared" si="0"/>
        <v/>
      </c>
      <c r="N14" s="290"/>
      <c r="O14" s="291" t="s">
        <v>11</v>
      </c>
      <c r="P14" s="292"/>
      <c r="Q14" s="276"/>
      <c r="R14" s="132"/>
      <c r="S14" s="132"/>
      <c r="T14" s="132"/>
      <c r="U14" s="132"/>
      <c r="V14" s="249"/>
      <c r="W14" s="249"/>
      <c r="X14" s="249"/>
      <c r="Y14" s="249"/>
    </row>
    <row r="15" spans="1:25" ht="13.5" thickBot="1">
      <c r="A15" s="249"/>
      <c r="B15" s="293"/>
      <c r="C15" s="294"/>
      <c r="D15" s="294"/>
      <c r="E15" s="294"/>
      <c r="F15" s="294"/>
      <c r="G15" s="295" t="s">
        <v>1</v>
      </c>
      <c r="H15" s="296">
        <f>SUM(H8:H14)</f>
        <v>0</v>
      </c>
      <c r="I15" s="249"/>
      <c r="J15" s="297">
        <f>SUM(J8:J14)</f>
        <v>0</v>
      </c>
      <c r="K15" s="249"/>
      <c r="L15" s="298">
        <f>SUM(L8:L14)</f>
        <v>0</v>
      </c>
      <c r="M15" s="299" t="str">
        <f t="shared" si="0"/>
        <v/>
      </c>
      <c r="N15" s="300"/>
      <c r="O15" s="301">
        <v>4062018</v>
      </c>
      <c r="P15" s="292"/>
      <c r="Q15" s="276"/>
      <c r="R15" s="132"/>
      <c r="S15" s="132"/>
      <c r="T15" s="132"/>
      <c r="U15" s="132"/>
      <c r="V15" s="249"/>
      <c r="W15" s="249"/>
      <c r="X15" s="249"/>
      <c r="Y15" s="249"/>
    </row>
    <row r="16" spans="1:25" ht="5.25" customHeight="1">
      <c r="A16" s="249"/>
      <c r="B16" s="293"/>
      <c r="C16" s="294"/>
      <c r="D16" s="294"/>
      <c r="E16" s="294"/>
      <c r="F16" s="294"/>
      <c r="G16" s="294"/>
      <c r="H16" s="233"/>
      <c r="I16" s="249"/>
      <c r="J16" s="249"/>
      <c r="K16" s="249"/>
      <c r="L16" s="249"/>
      <c r="M16" s="249"/>
      <c r="N16" s="249"/>
      <c r="P16" s="233"/>
      <c r="Q16" s="276"/>
      <c r="R16" s="132"/>
      <c r="S16" s="132"/>
      <c r="T16" s="132"/>
      <c r="U16" s="132"/>
      <c r="V16" s="249"/>
      <c r="W16" s="249"/>
      <c r="X16" s="249"/>
      <c r="Y16" s="249"/>
    </row>
    <row r="17" spans="1:25" ht="6.75" customHeight="1" thickBot="1">
      <c r="A17" s="249"/>
      <c r="B17" s="293"/>
      <c r="C17" s="294"/>
      <c r="D17" s="294"/>
      <c r="E17" s="294"/>
      <c r="F17" s="294"/>
      <c r="G17" s="294"/>
      <c r="H17" s="233"/>
      <c r="I17" s="249"/>
      <c r="J17" s="249"/>
      <c r="K17" s="249"/>
      <c r="L17" s="249"/>
      <c r="M17" s="249"/>
      <c r="N17" s="249"/>
      <c r="O17" s="249"/>
      <c r="P17" s="233"/>
      <c r="Q17" s="276"/>
      <c r="R17" s="132"/>
      <c r="S17" s="132"/>
      <c r="T17" s="132"/>
      <c r="U17" s="132"/>
      <c r="V17" s="249"/>
      <c r="W17" s="249"/>
      <c r="X17" s="249"/>
      <c r="Y17" s="249"/>
    </row>
    <row r="18" spans="1:25" s="263" customFormat="1">
      <c r="A18" s="254"/>
      <c r="B18" s="302" t="s">
        <v>21</v>
      </c>
      <c r="C18" s="657" t="s">
        <v>22</v>
      </c>
      <c r="D18" s="658"/>
      <c r="E18" s="658"/>
      <c r="F18" s="658"/>
      <c r="G18" s="658"/>
      <c r="H18" s="659"/>
      <c r="I18" s="266"/>
      <c r="J18" s="634" t="s">
        <v>1</v>
      </c>
      <c r="K18" s="254"/>
      <c r="L18" s="303"/>
      <c r="M18" s="626" t="s">
        <v>133</v>
      </c>
      <c r="N18" s="634" t="s">
        <v>134</v>
      </c>
      <c r="O18" s="259"/>
      <c r="P18" s="242"/>
      <c r="Q18" s="276"/>
      <c r="R18" s="132"/>
      <c r="S18" s="132"/>
      <c r="T18" s="132"/>
      <c r="U18" s="132"/>
      <c r="V18" s="254"/>
      <c r="W18" s="254"/>
      <c r="X18" s="254"/>
      <c r="Y18" s="254"/>
    </row>
    <row r="19" spans="1:25" s="263" customFormat="1" ht="13.5" thickBot="1">
      <c r="A19" s="254"/>
      <c r="B19" s="264" t="s">
        <v>3</v>
      </c>
      <c r="C19" s="663" t="s">
        <v>135</v>
      </c>
      <c r="D19" s="664"/>
      <c r="E19" s="664"/>
      <c r="F19" s="664"/>
      <c r="G19" s="664"/>
      <c r="H19" s="665"/>
      <c r="I19" s="266"/>
      <c r="J19" s="635"/>
      <c r="K19" s="254"/>
      <c r="L19" s="304"/>
      <c r="M19" s="627"/>
      <c r="N19" s="635"/>
      <c r="O19" s="259"/>
      <c r="P19" s="242"/>
      <c r="Q19" s="276"/>
      <c r="R19" s="132"/>
      <c r="S19" s="132"/>
      <c r="T19" s="132"/>
      <c r="U19" s="132"/>
      <c r="V19" s="254"/>
      <c r="W19" s="254"/>
      <c r="X19" s="254"/>
      <c r="Y19" s="254"/>
    </row>
    <row r="20" spans="1:25" ht="14.25" customHeight="1">
      <c r="A20" s="249"/>
      <c r="B20" s="305"/>
      <c r="C20" s="660" t="s">
        <v>136</v>
      </c>
      <c r="D20" s="661"/>
      <c r="E20" s="661"/>
      <c r="F20" s="661"/>
      <c r="G20" s="661"/>
      <c r="H20" s="662"/>
      <c r="I20" s="249"/>
      <c r="J20" s="306"/>
      <c r="K20" s="249"/>
      <c r="L20" s="280"/>
      <c r="M20" s="273" t="str">
        <f t="shared" ref="M20:M26" si="2">IF(ISERROR(L20/J20),"",L20/J20)</f>
        <v/>
      </c>
      <c r="N20" s="274"/>
      <c r="O20" s="275"/>
      <c r="P20" s="242"/>
      <c r="Q20" s="276"/>
      <c r="R20" s="132"/>
      <c r="S20" s="132"/>
      <c r="T20" s="132"/>
      <c r="U20" s="132"/>
      <c r="V20" s="249"/>
      <c r="W20" s="249"/>
      <c r="X20" s="249"/>
      <c r="Y20" s="249"/>
    </row>
    <row r="21" spans="1:25">
      <c r="A21" s="249"/>
      <c r="B21" s="282"/>
      <c r="C21" s="660" t="s">
        <v>136</v>
      </c>
      <c r="D21" s="661"/>
      <c r="E21" s="661"/>
      <c r="F21" s="661"/>
      <c r="G21" s="661"/>
      <c r="H21" s="662"/>
      <c r="I21" s="249"/>
      <c r="J21" s="307"/>
      <c r="K21" s="249"/>
      <c r="L21" s="280"/>
      <c r="M21" s="273" t="str">
        <f t="shared" si="2"/>
        <v/>
      </c>
      <c r="N21" s="281"/>
      <c r="O21" s="275"/>
      <c r="P21" s="233"/>
      <c r="Q21" s="276"/>
      <c r="R21" s="132"/>
      <c r="S21" s="132"/>
      <c r="T21" s="132"/>
      <c r="U21" s="132"/>
      <c r="V21" s="249"/>
      <c r="W21" s="249"/>
      <c r="X21" s="249"/>
      <c r="Y21" s="249"/>
    </row>
    <row r="22" spans="1:25">
      <c r="A22" s="249"/>
      <c r="B22" s="282"/>
      <c r="C22" s="660" t="s">
        <v>136</v>
      </c>
      <c r="D22" s="661"/>
      <c r="E22" s="661"/>
      <c r="F22" s="661"/>
      <c r="G22" s="661"/>
      <c r="H22" s="662"/>
      <c r="I22" s="249"/>
      <c r="J22" s="307"/>
      <c r="K22" s="249"/>
      <c r="L22" s="280"/>
      <c r="M22" s="273" t="str">
        <f t="shared" si="2"/>
        <v/>
      </c>
      <c r="N22" s="281"/>
      <c r="O22" s="275"/>
      <c r="P22" s="233"/>
      <c r="Q22" s="276"/>
      <c r="R22" s="132"/>
      <c r="S22" s="132"/>
      <c r="T22" s="132"/>
      <c r="U22" s="132"/>
      <c r="V22" s="249"/>
      <c r="W22" s="249"/>
      <c r="X22" s="249"/>
      <c r="Y22" s="249"/>
    </row>
    <row r="23" spans="1:25">
      <c r="A23" s="249"/>
      <c r="B23" s="308"/>
      <c r="C23" s="660" t="s">
        <v>136</v>
      </c>
      <c r="D23" s="661"/>
      <c r="E23" s="661"/>
      <c r="F23" s="661"/>
      <c r="G23" s="661"/>
      <c r="H23" s="662"/>
      <c r="I23" s="249"/>
      <c r="J23" s="307"/>
      <c r="K23" s="249"/>
      <c r="L23" s="280"/>
      <c r="M23" s="273" t="str">
        <f t="shared" si="2"/>
        <v/>
      </c>
      <c r="N23" s="309"/>
      <c r="O23" s="275"/>
      <c r="P23" s="233"/>
      <c r="Q23" s="276"/>
      <c r="R23" s="132"/>
      <c r="S23" s="132"/>
      <c r="T23" s="132"/>
      <c r="U23" s="132"/>
      <c r="V23" s="249"/>
      <c r="W23" s="249"/>
      <c r="X23" s="249"/>
      <c r="Y23" s="249"/>
    </row>
    <row r="24" spans="1:25" ht="13.5" thickBot="1">
      <c r="A24" s="249"/>
      <c r="B24" s="308"/>
      <c r="C24" s="660" t="s">
        <v>136</v>
      </c>
      <c r="D24" s="661"/>
      <c r="E24" s="661"/>
      <c r="F24" s="661"/>
      <c r="G24" s="661"/>
      <c r="H24" s="662"/>
      <c r="I24" s="249"/>
      <c r="J24" s="307"/>
      <c r="K24" s="249"/>
      <c r="L24" s="280"/>
      <c r="M24" s="310" t="str">
        <f t="shared" si="2"/>
        <v/>
      </c>
      <c r="N24" s="311"/>
      <c r="O24" s="285"/>
      <c r="P24" s="233"/>
      <c r="Q24" s="276"/>
      <c r="R24" s="132"/>
      <c r="S24" s="132"/>
      <c r="T24" s="132"/>
      <c r="U24" s="132"/>
      <c r="V24" s="249"/>
      <c r="W24" s="249"/>
      <c r="X24" s="249"/>
      <c r="Y24" s="249"/>
    </row>
    <row r="25" spans="1:25" ht="13.5" thickBot="1">
      <c r="A25" s="249"/>
      <c r="B25" s="286"/>
      <c r="C25" s="650" t="s">
        <v>136</v>
      </c>
      <c r="D25" s="651"/>
      <c r="E25" s="651"/>
      <c r="F25" s="651"/>
      <c r="G25" s="651"/>
      <c r="H25" s="652"/>
      <c r="I25" s="249"/>
      <c r="J25" s="312"/>
      <c r="K25" s="249"/>
      <c r="L25" s="280"/>
      <c r="M25" s="289" t="str">
        <f t="shared" si="2"/>
        <v/>
      </c>
      <c r="N25" s="313"/>
      <c r="O25" s="314" t="s">
        <v>11</v>
      </c>
      <c r="P25" s="292"/>
      <c r="Q25" s="276"/>
      <c r="R25" s="132"/>
      <c r="S25" s="132"/>
      <c r="T25" s="132"/>
      <c r="U25" s="132"/>
      <c r="V25" s="249"/>
      <c r="W25" s="249"/>
      <c r="X25" s="249"/>
      <c r="Y25" s="249"/>
    </row>
    <row r="26" spans="1:25" ht="13.5" thickBot="1">
      <c r="A26" s="249"/>
      <c r="B26" s="293"/>
      <c r="C26" s="294"/>
      <c r="D26" s="294"/>
      <c r="E26" s="294"/>
      <c r="F26" s="294"/>
      <c r="G26" s="294"/>
      <c r="H26" s="295" t="s">
        <v>1</v>
      </c>
      <c r="I26" s="249"/>
      <c r="J26" s="315">
        <f>SUM(J21:J25)</f>
        <v>0</v>
      </c>
      <c r="K26" s="249"/>
      <c r="L26" s="298">
        <f>SUM(L20:L25)</f>
        <v>0</v>
      </c>
      <c r="M26" s="299" t="str">
        <f t="shared" si="2"/>
        <v/>
      </c>
      <c r="N26" s="316"/>
      <c r="O26" s="301">
        <v>4062017</v>
      </c>
      <c r="P26" s="292"/>
      <c r="Q26" s="276"/>
      <c r="R26" s="132"/>
      <c r="S26" s="132"/>
      <c r="T26" s="132"/>
      <c r="U26" s="132"/>
      <c r="V26" s="249"/>
      <c r="W26" s="249"/>
      <c r="X26" s="249"/>
      <c r="Y26" s="249"/>
    </row>
    <row r="27" spans="1:25" ht="6.4" customHeight="1" thickBot="1">
      <c r="A27" s="249"/>
      <c r="B27" s="293"/>
      <c r="C27" s="294"/>
      <c r="D27" s="294"/>
      <c r="E27" s="294"/>
      <c r="F27" s="294"/>
      <c r="G27" s="294"/>
      <c r="H27" s="317"/>
      <c r="I27" s="249"/>
      <c r="J27" s="318"/>
      <c r="K27" s="249"/>
      <c r="P27" s="233"/>
      <c r="Q27" s="276"/>
      <c r="R27" s="132"/>
      <c r="S27" s="132"/>
      <c r="T27" s="132"/>
      <c r="U27" s="132"/>
      <c r="V27" s="249"/>
      <c r="W27" s="249"/>
      <c r="X27" s="249"/>
      <c r="Y27" s="249"/>
    </row>
    <row r="28" spans="1:25" s="263" customFormat="1" ht="13.5" thickBot="1">
      <c r="A28" s="254"/>
      <c r="B28" s="319" t="s">
        <v>24</v>
      </c>
      <c r="C28" s="621" t="s">
        <v>25</v>
      </c>
      <c r="D28" s="622"/>
      <c r="E28" s="622"/>
      <c r="F28" s="622"/>
      <c r="G28" s="622"/>
      <c r="H28" s="623"/>
      <c r="I28" s="266"/>
      <c r="J28" s="624" t="s">
        <v>1</v>
      </c>
      <c r="K28" s="254"/>
      <c r="L28" s="303"/>
      <c r="M28" s="626" t="s">
        <v>133</v>
      </c>
      <c r="N28" s="634" t="s">
        <v>134</v>
      </c>
      <c r="O28" s="636" t="s">
        <v>11</v>
      </c>
      <c r="P28" s="132"/>
      <c r="Q28" s="276"/>
      <c r="R28" s="132"/>
      <c r="S28" s="132"/>
      <c r="T28" s="132"/>
      <c r="U28" s="132"/>
      <c r="V28" s="254"/>
      <c r="W28" s="254"/>
      <c r="X28" s="254"/>
      <c r="Y28" s="254"/>
    </row>
    <row r="29" spans="1:25" s="263" customFormat="1" ht="26.25" thickBot="1">
      <c r="A29" s="254"/>
      <c r="B29" s="320" t="s">
        <v>3</v>
      </c>
      <c r="C29" s="638" t="s">
        <v>137</v>
      </c>
      <c r="D29" s="639"/>
      <c r="E29" s="639"/>
      <c r="F29" s="639"/>
      <c r="G29" s="640"/>
      <c r="H29" s="48" t="s">
        <v>70</v>
      </c>
      <c r="I29" s="266"/>
      <c r="J29" s="625"/>
      <c r="K29" s="254"/>
      <c r="L29" s="304"/>
      <c r="M29" s="627"/>
      <c r="N29" s="635"/>
      <c r="O29" s="637"/>
      <c r="P29" s="132"/>
      <c r="Q29" s="276"/>
      <c r="R29" s="132"/>
      <c r="S29" s="132"/>
      <c r="T29" s="132"/>
      <c r="U29" s="132"/>
      <c r="V29" s="254"/>
      <c r="W29" s="254"/>
      <c r="X29" s="254"/>
      <c r="Y29" s="254"/>
    </row>
    <row r="30" spans="1:25" ht="12.75" customHeight="1">
      <c r="A30" s="249"/>
      <c r="B30" s="321"/>
      <c r="C30" s="641"/>
      <c r="D30" s="642"/>
      <c r="E30" s="642"/>
      <c r="F30" s="642"/>
      <c r="G30" s="643"/>
      <c r="H30" s="209"/>
      <c r="I30" s="249"/>
      <c r="J30" s="322"/>
      <c r="K30" s="249"/>
      <c r="L30" s="280"/>
      <c r="M30" s="273" t="str">
        <f t="shared" ref="M30:M36" si="3">IF(ISERROR(L30/J30),"",L30/J30)</f>
        <v/>
      </c>
      <c r="N30" s="274"/>
      <c r="O30" s="323"/>
      <c r="P30" s="132"/>
      <c r="Q30" s="276"/>
      <c r="R30" s="132"/>
      <c r="S30" s="132"/>
      <c r="T30" s="132"/>
      <c r="U30" s="132"/>
      <c r="V30" s="249"/>
      <c r="W30" s="249"/>
      <c r="X30" s="249"/>
      <c r="Y30" s="249"/>
    </row>
    <row r="31" spans="1:25" ht="12.75" customHeight="1">
      <c r="A31" s="249"/>
      <c r="B31" s="324"/>
      <c r="C31" s="644"/>
      <c r="D31" s="645"/>
      <c r="E31" s="645"/>
      <c r="F31" s="645"/>
      <c r="G31" s="646"/>
      <c r="H31" s="210"/>
      <c r="I31" s="249"/>
      <c r="J31" s="325"/>
      <c r="K31" s="249"/>
      <c r="L31" s="280"/>
      <c r="M31" s="273" t="str">
        <f t="shared" si="3"/>
        <v/>
      </c>
      <c r="N31" s="281"/>
      <c r="O31" s="326"/>
      <c r="P31" s="132"/>
      <c r="Q31" s="276"/>
      <c r="R31" s="132"/>
      <c r="S31" s="132"/>
      <c r="T31" s="132"/>
      <c r="U31" s="132"/>
      <c r="V31" s="249"/>
      <c r="W31" s="249"/>
      <c r="X31" s="249"/>
      <c r="Y31" s="249"/>
    </row>
    <row r="32" spans="1:25" ht="12.75" customHeight="1">
      <c r="A32" s="249"/>
      <c r="B32" s="324"/>
      <c r="C32" s="644"/>
      <c r="D32" s="645"/>
      <c r="E32" s="645"/>
      <c r="F32" s="645"/>
      <c r="G32" s="646"/>
      <c r="H32" s="327"/>
      <c r="I32" s="249"/>
      <c r="J32" s="306"/>
      <c r="K32" s="249"/>
      <c r="L32" s="280"/>
      <c r="M32" s="273" t="str">
        <f t="shared" si="3"/>
        <v/>
      </c>
      <c r="N32" s="281"/>
      <c r="O32" s="328"/>
      <c r="P32" s="132"/>
      <c r="Q32" s="276"/>
      <c r="R32" s="132"/>
      <c r="S32" s="132"/>
      <c r="T32" s="132"/>
      <c r="U32" s="132"/>
      <c r="V32" s="249"/>
      <c r="W32" s="249"/>
      <c r="X32" s="249"/>
      <c r="Y32" s="249"/>
    </row>
    <row r="33" spans="1:25" ht="12.4" customHeight="1">
      <c r="A33" s="249"/>
      <c r="B33" s="329"/>
      <c r="C33" s="647"/>
      <c r="D33" s="648"/>
      <c r="E33" s="648"/>
      <c r="F33" s="648"/>
      <c r="G33" s="649"/>
      <c r="H33" s="210"/>
      <c r="I33" s="249"/>
      <c r="J33" s="325"/>
      <c r="K33" s="249"/>
      <c r="L33" s="280"/>
      <c r="M33" s="273" t="str">
        <f t="shared" si="3"/>
        <v/>
      </c>
      <c r="N33" s="281"/>
      <c r="O33" s="330"/>
      <c r="P33" s="132"/>
      <c r="Q33" s="276"/>
      <c r="R33" s="132"/>
      <c r="S33" s="132"/>
      <c r="T33" s="132"/>
      <c r="U33" s="132"/>
      <c r="V33" s="249"/>
      <c r="W33" s="249"/>
      <c r="X33" s="249"/>
      <c r="Y33" s="249"/>
    </row>
    <row r="34" spans="1:25" ht="12.4" customHeight="1">
      <c r="A34" s="249"/>
      <c r="B34" s="331"/>
      <c r="C34" s="647"/>
      <c r="D34" s="648"/>
      <c r="E34" s="648"/>
      <c r="F34" s="648"/>
      <c r="G34" s="649"/>
      <c r="H34" s="210"/>
      <c r="I34" s="249"/>
      <c r="J34" s="325"/>
      <c r="K34" s="249"/>
      <c r="L34" s="280"/>
      <c r="M34" s="273" t="str">
        <f t="shared" si="3"/>
        <v/>
      </c>
      <c r="N34" s="281"/>
      <c r="O34" s="330"/>
      <c r="P34" s="132"/>
      <c r="Q34" s="276"/>
      <c r="R34" s="132"/>
      <c r="S34" s="132"/>
      <c r="T34" s="132"/>
      <c r="U34" s="132"/>
      <c r="V34" s="249"/>
      <c r="W34" s="249"/>
      <c r="X34" s="249"/>
      <c r="Y34" s="249"/>
    </row>
    <row r="35" spans="1:25" ht="12.4" customHeight="1">
      <c r="A35" s="249"/>
      <c r="B35" s="332"/>
      <c r="C35" s="647"/>
      <c r="D35" s="648"/>
      <c r="E35" s="648"/>
      <c r="F35" s="648"/>
      <c r="G35" s="649"/>
      <c r="H35" s="210"/>
      <c r="I35" s="249"/>
      <c r="J35" s="325"/>
      <c r="K35" s="249"/>
      <c r="L35" s="280"/>
      <c r="M35" s="273" t="str">
        <f t="shared" si="3"/>
        <v/>
      </c>
      <c r="N35" s="281"/>
      <c r="O35" s="330"/>
      <c r="P35" s="132"/>
      <c r="Q35" s="276"/>
      <c r="R35" s="132"/>
      <c r="S35" s="132"/>
      <c r="T35" s="132"/>
      <c r="U35" s="132"/>
      <c r="V35" s="249"/>
      <c r="W35" s="249"/>
      <c r="X35" s="249"/>
      <c r="Y35" s="249"/>
    </row>
    <row r="36" spans="1:25" ht="12.4" customHeight="1" thickBot="1">
      <c r="A36" s="249"/>
      <c r="B36" s="333"/>
      <c r="C36" s="618"/>
      <c r="D36" s="619"/>
      <c r="E36" s="619"/>
      <c r="F36" s="619"/>
      <c r="G36" s="620"/>
      <c r="H36" s="211"/>
      <c r="I36" s="249"/>
      <c r="J36" s="334"/>
      <c r="K36" s="249"/>
      <c r="L36" s="280"/>
      <c r="M36" s="273" t="str">
        <f t="shared" si="3"/>
        <v/>
      </c>
      <c r="N36" s="281"/>
      <c r="O36" s="330"/>
      <c r="P36" s="132"/>
      <c r="Q36" s="276"/>
      <c r="R36" s="132"/>
      <c r="S36" s="132"/>
      <c r="T36" s="132"/>
      <c r="U36" s="132"/>
      <c r="V36" s="249"/>
      <c r="W36" s="249"/>
      <c r="X36" s="249"/>
      <c r="Y36" s="249"/>
    </row>
    <row r="37" spans="1:25" ht="12.4" hidden="1" customHeight="1">
      <c r="A37" s="249"/>
      <c r="B37" s="335"/>
      <c r="C37" s="336"/>
      <c r="D37" s="337"/>
      <c r="E37" s="337"/>
      <c r="F37" s="337"/>
      <c r="G37" s="337"/>
      <c r="H37" s="338"/>
      <c r="I37" s="249"/>
      <c r="J37" s="339"/>
      <c r="K37" s="249"/>
      <c r="L37" s="340">
        <f>ROUND(J37*12/112,2)</f>
        <v>0</v>
      </c>
      <c r="M37" s="341"/>
      <c r="N37" s="342" t="s">
        <v>138</v>
      </c>
      <c r="O37" s="343"/>
      <c r="P37" s="132"/>
      <c r="Q37" s="276"/>
      <c r="R37" s="132"/>
      <c r="S37" s="132"/>
      <c r="T37" s="132"/>
      <c r="U37" s="132"/>
      <c r="V37" s="249"/>
      <c r="W37" s="249"/>
      <c r="X37" s="249"/>
      <c r="Y37" s="249"/>
    </row>
    <row r="38" spans="1:25" ht="13.15" hidden="1" customHeight="1" thickBot="1">
      <c r="A38" s="249"/>
      <c r="B38" s="344"/>
      <c r="C38" s="345"/>
      <c r="D38" s="346"/>
      <c r="E38" s="346"/>
      <c r="F38" s="347"/>
      <c r="G38" s="347"/>
      <c r="H38" s="348"/>
      <c r="I38" s="249"/>
      <c r="J38" s="339"/>
      <c r="K38" s="249"/>
      <c r="L38" s="349">
        <f>ROUND(J38*12/112,2)</f>
        <v>0</v>
      </c>
      <c r="M38" s="350"/>
      <c r="N38" s="351" t="s">
        <v>138</v>
      </c>
      <c r="O38" s="343"/>
      <c r="P38" s="132"/>
      <c r="Q38" s="276"/>
      <c r="R38" s="132"/>
      <c r="S38" s="132"/>
      <c r="T38" s="132"/>
      <c r="U38" s="132"/>
      <c r="V38" s="249"/>
      <c r="W38" s="249"/>
      <c r="X38" s="249"/>
      <c r="Y38" s="249"/>
    </row>
    <row r="39" spans="1:25" ht="13.5" thickBot="1">
      <c r="A39" s="249"/>
      <c r="B39" s="293"/>
      <c r="C39" s="294"/>
      <c r="D39" s="294"/>
      <c r="E39" s="294"/>
      <c r="F39" s="294"/>
      <c r="G39" s="294"/>
      <c r="H39" s="295" t="s">
        <v>1</v>
      </c>
      <c r="I39" s="249"/>
      <c r="J39" s="297">
        <f>SUM(J30:J38)</f>
        <v>0</v>
      </c>
      <c r="K39" s="249"/>
      <c r="L39" s="352">
        <f>SUM(L30:L38)</f>
        <v>0</v>
      </c>
      <c r="M39" s="299" t="str">
        <f>IF(ISERROR(L39/J39),"",L39/J39)</f>
        <v/>
      </c>
      <c r="N39" s="353"/>
      <c r="O39" s="354"/>
      <c r="P39" s="132"/>
      <c r="Q39" s="276"/>
      <c r="R39" s="132"/>
      <c r="S39" s="132"/>
      <c r="T39" s="132"/>
      <c r="U39" s="132"/>
      <c r="V39" s="249"/>
      <c r="W39" s="249"/>
      <c r="X39" s="249"/>
      <c r="Y39" s="249"/>
    </row>
    <row r="40" spans="1:25" ht="10.15" customHeight="1" thickBot="1">
      <c r="A40" s="249"/>
      <c r="B40" s="293"/>
      <c r="C40" s="294"/>
      <c r="D40" s="294"/>
      <c r="E40" s="294"/>
      <c r="F40" s="294"/>
      <c r="G40" s="294"/>
      <c r="H40" s="317"/>
      <c r="I40" s="249"/>
      <c r="J40" s="318"/>
      <c r="K40" s="249"/>
      <c r="L40" s="249"/>
      <c r="M40" s="249"/>
      <c r="N40" s="249"/>
      <c r="O40" s="249"/>
      <c r="P40" s="233"/>
      <c r="Q40" s="276"/>
      <c r="R40" s="355"/>
      <c r="S40" s="355"/>
      <c r="T40" s="355"/>
      <c r="U40" s="249"/>
      <c r="V40" s="249"/>
      <c r="W40" s="249"/>
      <c r="X40" s="249"/>
      <c r="Y40" s="249"/>
    </row>
    <row r="41" spans="1:25" s="263" customFormat="1" ht="13.5" thickBot="1">
      <c r="A41" s="254"/>
      <c r="B41" s="319" t="s">
        <v>24</v>
      </c>
      <c r="C41" s="621" t="s">
        <v>25</v>
      </c>
      <c r="D41" s="622"/>
      <c r="E41" s="622"/>
      <c r="F41" s="622"/>
      <c r="G41" s="622"/>
      <c r="H41" s="623"/>
      <c r="I41" s="266"/>
      <c r="J41" s="624" t="s">
        <v>1</v>
      </c>
      <c r="K41" s="249"/>
      <c r="L41" s="303"/>
      <c r="M41" s="626" t="s">
        <v>133</v>
      </c>
      <c r="N41" s="634" t="s">
        <v>134</v>
      </c>
      <c r="O41" s="636" t="s">
        <v>11</v>
      </c>
      <c r="P41" s="132"/>
      <c r="Q41" s="276"/>
      <c r="R41" s="355"/>
      <c r="S41" s="356"/>
      <c r="T41" s="355"/>
      <c r="U41" s="249"/>
      <c r="V41" s="254"/>
      <c r="W41" s="254"/>
      <c r="X41" s="254"/>
      <c r="Y41" s="254"/>
    </row>
    <row r="42" spans="1:25" s="263" customFormat="1" ht="26.25" thickBot="1">
      <c r="A42" s="254"/>
      <c r="B42" s="320" t="s">
        <v>3</v>
      </c>
      <c r="C42" s="638" t="s">
        <v>139</v>
      </c>
      <c r="D42" s="639"/>
      <c r="E42" s="639"/>
      <c r="F42" s="639"/>
      <c r="G42" s="640"/>
      <c r="H42" s="55" t="s">
        <v>63</v>
      </c>
      <c r="I42" s="266"/>
      <c r="J42" s="625"/>
      <c r="K42" s="249"/>
      <c r="L42" s="304"/>
      <c r="M42" s="627"/>
      <c r="N42" s="635"/>
      <c r="O42" s="637"/>
      <c r="P42" s="132"/>
      <c r="Q42" s="276"/>
      <c r="R42" s="355"/>
      <c r="S42" s="355"/>
      <c r="T42" s="355"/>
      <c r="U42" s="249"/>
      <c r="V42" s="254"/>
      <c r="W42" s="254"/>
      <c r="X42" s="254"/>
      <c r="Y42" s="254"/>
    </row>
    <row r="43" spans="1:25" ht="12.75" customHeight="1">
      <c r="A43" s="249"/>
      <c r="B43" s="357"/>
      <c r="C43" s="628"/>
      <c r="D43" s="629"/>
      <c r="E43" s="629"/>
      <c r="F43" s="629"/>
      <c r="G43" s="630"/>
      <c r="H43" s="209"/>
      <c r="I43" s="358"/>
      <c r="J43" s="322"/>
      <c r="K43" s="249"/>
      <c r="L43" s="359"/>
      <c r="M43" s="273" t="str">
        <f t="shared" ref="M43:M52" si="4">IF(ISERROR(L43/J43),"",L43/J43)</f>
        <v/>
      </c>
      <c r="N43" s="360"/>
      <c r="O43" s="361"/>
      <c r="P43" s="132"/>
      <c r="Q43" s="276"/>
      <c r="R43" s="355"/>
      <c r="S43" s="355"/>
      <c r="T43" s="355"/>
      <c r="U43" s="249"/>
      <c r="V43" s="249"/>
      <c r="W43" s="249"/>
      <c r="X43" s="249"/>
      <c r="Y43" s="249"/>
    </row>
    <row r="44" spans="1:25" ht="12.75" customHeight="1">
      <c r="A44" s="249"/>
      <c r="B44" s="362"/>
      <c r="C44" s="631"/>
      <c r="D44" s="632"/>
      <c r="E44" s="632"/>
      <c r="F44" s="632"/>
      <c r="G44" s="633"/>
      <c r="H44" s="363"/>
      <c r="I44" s="364"/>
      <c r="J44" s="365"/>
      <c r="K44" s="249"/>
      <c r="L44" s="366"/>
      <c r="M44" s="367" t="str">
        <f t="shared" si="4"/>
        <v/>
      </c>
      <c r="N44" s="368"/>
      <c r="O44" s="369"/>
      <c r="P44" s="132"/>
      <c r="Q44" s="276"/>
      <c r="R44" s="355"/>
      <c r="S44" s="355"/>
      <c r="T44" s="355"/>
      <c r="U44" s="249"/>
      <c r="V44" s="249"/>
      <c r="W44" s="249"/>
      <c r="X44" s="249"/>
      <c r="Y44" s="249"/>
    </row>
    <row r="45" spans="1:25">
      <c r="A45" s="249"/>
      <c r="B45" s="370"/>
      <c r="C45" s="607"/>
      <c r="D45" s="608"/>
      <c r="E45" s="608"/>
      <c r="F45" s="608"/>
      <c r="G45" s="609"/>
      <c r="H45" s="327"/>
      <c r="I45" s="249"/>
      <c r="J45" s="365"/>
      <c r="K45" s="249"/>
      <c r="L45" s="366"/>
      <c r="M45" s="367" t="str">
        <f t="shared" si="4"/>
        <v/>
      </c>
      <c r="N45" s="371"/>
      <c r="O45" s="372"/>
      <c r="P45" s="132"/>
      <c r="Q45" s="276"/>
      <c r="R45" s="249"/>
      <c r="S45" s="355"/>
      <c r="T45" s="355"/>
      <c r="U45" s="249"/>
      <c r="V45" s="249"/>
      <c r="W45" s="249"/>
      <c r="X45" s="249"/>
      <c r="Y45" s="249"/>
    </row>
    <row r="46" spans="1:25">
      <c r="A46" s="249"/>
      <c r="B46" s="370"/>
      <c r="C46" s="607"/>
      <c r="D46" s="608"/>
      <c r="E46" s="608"/>
      <c r="F46" s="608"/>
      <c r="G46" s="609"/>
      <c r="H46" s="373"/>
      <c r="I46" s="249"/>
      <c r="J46" s="365"/>
      <c r="K46" s="249"/>
      <c r="L46" s="366"/>
      <c r="M46" s="367" t="str">
        <f t="shared" si="4"/>
        <v/>
      </c>
      <c r="N46" s="371"/>
      <c r="O46" s="372"/>
      <c r="P46" s="132"/>
      <c r="Q46" s="276"/>
      <c r="R46" s="355"/>
      <c r="S46" s="355"/>
      <c r="T46" s="355"/>
      <c r="U46" s="249"/>
      <c r="V46" s="249"/>
      <c r="W46" s="249"/>
      <c r="X46" s="249"/>
      <c r="Y46" s="249"/>
    </row>
    <row r="47" spans="1:25" ht="12.4" customHeight="1">
      <c r="A47" s="249"/>
      <c r="B47" s="370"/>
      <c r="C47" s="607"/>
      <c r="D47" s="608"/>
      <c r="E47" s="608"/>
      <c r="F47" s="608"/>
      <c r="G47" s="609"/>
      <c r="H47" s="373"/>
      <c r="I47" s="249"/>
      <c r="J47" s="365"/>
      <c r="K47" s="249"/>
      <c r="L47" s="366"/>
      <c r="M47" s="367" t="str">
        <f t="shared" si="4"/>
        <v/>
      </c>
      <c r="N47" s="371"/>
      <c r="O47" s="372"/>
      <c r="P47" s="132"/>
      <c r="Q47" s="276"/>
      <c r="R47" s="355"/>
      <c r="S47" s="355"/>
      <c r="T47" s="355"/>
      <c r="U47" s="249"/>
      <c r="V47" s="249"/>
      <c r="W47" s="249"/>
      <c r="X47" s="249"/>
      <c r="Y47" s="249"/>
    </row>
    <row r="48" spans="1:25">
      <c r="A48" s="249"/>
      <c r="B48" s="370"/>
      <c r="C48" s="607"/>
      <c r="D48" s="608"/>
      <c r="E48" s="608"/>
      <c r="F48" s="608"/>
      <c r="G48" s="609"/>
      <c r="H48" s="363"/>
      <c r="I48" s="249"/>
      <c r="J48" s="365"/>
      <c r="K48" s="249"/>
      <c r="L48" s="366"/>
      <c r="M48" s="367" t="str">
        <f t="shared" si="4"/>
        <v/>
      </c>
      <c r="N48" s="371"/>
      <c r="O48" s="372"/>
      <c r="P48" s="132"/>
      <c r="Q48" s="276"/>
      <c r="R48" s="355"/>
      <c r="S48" s="355"/>
      <c r="T48" s="355"/>
      <c r="U48" s="249"/>
      <c r="V48" s="249"/>
      <c r="W48" s="249"/>
      <c r="X48" s="249"/>
      <c r="Y48" s="249"/>
    </row>
    <row r="49" spans="1:25" ht="12.4" customHeight="1">
      <c r="A49" s="249"/>
      <c r="B49" s="370"/>
      <c r="C49" s="607"/>
      <c r="D49" s="608"/>
      <c r="E49" s="608"/>
      <c r="F49" s="608"/>
      <c r="G49" s="609"/>
      <c r="H49" s="327"/>
      <c r="I49" s="249"/>
      <c r="J49" s="365"/>
      <c r="K49" s="249"/>
      <c r="L49" s="366"/>
      <c r="M49" s="367" t="str">
        <f t="shared" si="4"/>
        <v/>
      </c>
      <c r="N49" s="371"/>
      <c r="O49" s="372"/>
      <c r="P49" s="132"/>
      <c r="Q49" s="276"/>
      <c r="R49" s="355"/>
      <c r="S49" s="355"/>
      <c r="T49" s="355"/>
      <c r="U49" s="249"/>
      <c r="V49" s="249"/>
      <c r="W49" s="249"/>
      <c r="X49" s="249"/>
      <c r="Y49" s="249"/>
    </row>
    <row r="50" spans="1:25">
      <c r="A50" s="249"/>
      <c r="B50" s="370"/>
      <c r="C50" s="607"/>
      <c r="D50" s="608"/>
      <c r="E50" s="608"/>
      <c r="F50" s="608"/>
      <c r="G50" s="609"/>
      <c r="H50" s="363"/>
      <c r="I50" s="249"/>
      <c r="J50" s="365"/>
      <c r="K50" s="249"/>
      <c r="L50" s="366"/>
      <c r="M50" s="367" t="str">
        <f t="shared" si="4"/>
        <v/>
      </c>
      <c r="N50" s="371"/>
      <c r="O50" s="372"/>
      <c r="P50" s="132"/>
      <c r="Q50" s="276"/>
      <c r="R50" s="132"/>
      <c r="S50" s="132"/>
      <c r="T50" s="132"/>
      <c r="U50" s="132"/>
      <c r="V50" s="249"/>
      <c r="W50" s="249"/>
      <c r="X50" s="249"/>
      <c r="Y50" s="249"/>
    </row>
    <row r="51" spans="1:25">
      <c r="A51" s="249"/>
      <c r="B51" s="332"/>
      <c r="C51" s="607"/>
      <c r="D51" s="608"/>
      <c r="E51" s="608"/>
      <c r="F51" s="608"/>
      <c r="G51" s="609"/>
      <c r="H51" s="327"/>
      <c r="I51" s="249"/>
      <c r="J51" s="365"/>
      <c r="K51" s="249"/>
      <c r="L51" s="366"/>
      <c r="M51" s="367" t="str">
        <f t="shared" si="4"/>
        <v/>
      </c>
      <c r="N51" s="371"/>
      <c r="O51" s="372"/>
      <c r="P51" s="132"/>
      <c r="Q51" s="276"/>
      <c r="R51" s="132"/>
      <c r="S51" s="132"/>
      <c r="T51" s="132"/>
      <c r="U51" s="132"/>
      <c r="V51" s="249"/>
      <c r="W51" s="249"/>
      <c r="X51" s="249"/>
      <c r="Y51" s="249"/>
    </row>
    <row r="52" spans="1:25" ht="13.5" thickBot="1">
      <c r="A52" s="249"/>
      <c r="B52" s="374"/>
      <c r="C52" s="610"/>
      <c r="D52" s="611"/>
      <c r="E52" s="611"/>
      <c r="F52" s="611"/>
      <c r="G52" s="612"/>
      <c r="H52" s="375"/>
      <c r="I52" s="249"/>
      <c r="J52" s="306"/>
      <c r="K52" s="249"/>
      <c r="L52" s="366"/>
      <c r="M52" s="367" t="str">
        <f t="shared" si="4"/>
        <v/>
      </c>
      <c r="N52" s="371"/>
      <c r="O52" s="372"/>
      <c r="P52" s="132"/>
      <c r="Q52" s="276"/>
      <c r="R52" s="376"/>
      <c r="S52" s="132"/>
      <c r="T52" s="132"/>
      <c r="U52" s="132"/>
      <c r="V52" s="249"/>
      <c r="W52" s="249"/>
      <c r="X52" s="249"/>
      <c r="Y52" s="249"/>
    </row>
    <row r="53" spans="1:25" ht="13.15" hidden="1" customHeight="1">
      <c r="A53" s="249"/>
      <c r="B53" s="335"/>
      <c r="C53" s="377"/>
      <c r="D53" s="378"/>
      <c r="E53" s="378"/>
      <c r="F53" s="379"/>
      <c r="G53" s="378"/>
      <c r="H53" s="380"/>
      <c r="I53" s="249"/>
      <c r="J53" s="381"/>
      <c r="K53" s="249"/>
      <c r="L53" s="382">
        <f t="shared" ref="L53:L55" si="5">ROUND(J53*4/104,2)</f>
        <v>0</v>
      </c>
      <c r="M53" s="383"/>
      <c r="N53" s="342"/>
      <c r="O53" s="384"/>
      <c r="P53" s="132"/>
      <c r="Q53" s="276"/>
      <c r="R53" s="132"/>
      <c r="S53" s="132"/>
      <c r="T53" s="132"/>
      <c r="U53" s="132"/>
      <c r="V53" s="249"/>
      <c r="W53" s="249"/>
      <c r="X53" s="249"/>
      <c r="Y53" s="249"/>
    </row>
    <row r="54" spans="1:25" ht="13.15" hidden="1" customHeight="1">
      <c r="A54" s="249"/>
      <c r="B54" s="335"/>
      <c r="C54" s="385"/>
      <c r="D54" s="386"/>
      <c r="E54" s="386"/>
      <c r="F54" s="387"/>
      <c r="G54" s="387"/>
      <c r="H54" s="388"/>
      <c r="I54" s="249"/>
      <c r="J54" s="389"/>
      <c r="K54" s="249"/>
      <c r="L54" s="382">
        <f t="shared" si="5"/>
        <v>0</v>
      </c>
      <c r="M54" s="383"/>
      <c r="N54" s="342"/>
      <c r="O54" s="384"/>
      <c r="P54" s="132"/>
      <c r="Q54" s="276"/>
      <c r="R54" s="132"/>
      <c r="S54" s="132"/>
      <c r="T54" s="132"/>
      <c r="U54" s="132"/>
      <c r="V54" s="249"/>
      <c r="W54" s="249"/>
      <c r="X54" s="249"/>
      <c r="Y54" s="249"/>
    </row>
    <row r="55" spans="1:25" ht="13.5" hidden="1" customHeight="1" thickBot="1">
      <c r="A55" s="249"/>
      <c r="B55" s="335"/>
      <c r="C55" s="385"/>
      <c r="D55" s="386"/>
      <c r="E55" s="386"/>
      <c r="F55" s="387"/>
      <c r="G55" s="387"/>
      <c r="H55" s="388"/>
      <c r="I55" s="249"/>
      <c r="J55" s="389"/>
      <c r="K55" s="249"/>
      <c r="L55" s="390">
        <f t="shared" si="5"/>
        <v>0</v>
      </c>
      <c r="M55" s="391"/>
      <c r="N55" s="392"/>
      <c r="O55" s="393"/>
      <c r="P55" s="132"/>
      <c r="Q55" s="276"/>
      <c r="R55" s="132"/>
      <c r="S55" s="132"/>
      <c r="T55" s="132"/>
      <c r="U55" s="132"/>
      <c r="V55" s="249"/>
      <c r="W55" s="249"/>
      <c r="X55" s="249"/>
      <c r="Y55" s="249"/>
    </row>
    <row r="56" spans="1:25" ht="13.5" thickBot="1">
      <c r="A56" s="249"/>
      <c r="B56" s="293"/>
      <c r="C56" s="294"/>
      <c r="D56" s="294"/>
      <c r="E56" s="294"/>
      <c r="F56" s="294"/>
      <c r="G56" s="294"/>
      <c r="H56" s="295" t="s">
        <v>1</v>
      </c>
      <c r="I56" s="249"/>
      <c r="J56" s="394">
        <f>SUM(J43:J52)</f>
        <v>0</v>
      </c>
      <c r="K56" s="249"/>
      <c r="L56" s="395">
        <f>SUM(L43:L55)</f>
        <v>0</v>
      </c>
      <c r="M56" s="396" t="str">
        <f>IF(ISERROR(J56/L56),"",J56/L56)</f>
        <v/>
      </c>
      <c r="N56" s="397"/>
      <c r="O56" s="398"/>
      <c r="P56" s="132"/>
      <c r="Q56" s="276"/>
      <c r="R56" s="132"/>
      <c r="S56" s="132"/>
      <c r="T56" s="132"/>
      <c r="U56" s="132"/>
      <c r="V56" s="249"/>
      <c r="W56" s="249"/>
      <c r="X56" s="249"/>
      <c r="Y56" s="249"/>
    </row>
    <row r="57" spans="1:25" ht="3.75" customHeight="1">
      <c r="A57" s="249"/>
      <c r="B57" s="293"/>
      <c r="C57" s="294"/>
      <c r="D57" s="294"/>
      <c r="E57" s="294"/>
      <c r="F57" s="294"/>
      <c r="G57" s="294"/>
      <c r="H57" s="317"/>
      <c r="J57" s="318"/>
      <c r="K57" s="249"/>
      <c r="P57" s="233"/>
      <c r="Q57" s="249"/>
      <c r="R57" s="132"/>
      <c r="S57" s="132"/>
      <c r="T57" s="132"/>
      <c r="U57" s="132"/>
      <c r="V57" s="249"/>
      <c r="W57" s="249"/>
      <c r="X57" s="249"/>
      <c r="Y57" s="249"/>
    </row>
    <row r="58" spans="1:25" ht="6.75" customHeight="1" thickBot="1">
      <c r="A58" s="249"/>
      <c r="B58" s="399"/>
      <c r="C58" s="317"/>
      <c r="D58" s="317"/>
      <c r="E58" s="317"/>
      <c r="F58" s="317"/>
      <c r="G58" s="317"/>
      <c r="H58" s="294"/>
      <c r="I58" s="249"/>
      <c r="J58" s="400"/>
      <c r="K58" s="249"/>
      <c r="L58" s="249"/>
      <c r="M58" s="249"/>
      <c r="N58" s="249"/>
      <c r="O58" s="249"/>
      <c r="P58" s="233"/>
      <c r="Q58" s="249"/>
      <c r="R58" s="132"/>
      <c r="S58" s="132"/>
      <c r="T58" s="132"/>
      <c r="U58" s="132"/>
      <c r="V58" s="249"/>
      <c r="W58" s="249"/>
      <c r="X58" s="249"/>
      <c r="Y58" s="249"/>
    </row>
    <row r="59" spans="1:25" ht="13.5" thickBot="1">
      <c r="A59" s="249"/>
      <c r="B59" s="613" t="s">
        <v>65</v>
      </c>
      <c r="C59" s="614"/>
      <c r="D59" s="614"/>
      <c r="E59" s="615"/>
      <c r="F59" s="616" t="s">
        <v>66</v>
      </c>
      <c r="G59" s="617"/>
      <c r="H59" s="401"/>
      <c r="I59" s="249"/>
      <c r="J59" s="402" t="s">
        <v>140</v>
      </c>
      <c r="K59" s="249"/>
      <c r="L59" s="403" t="s">
        <v>141</v>
      </c>
      <c r="M59" s="404" t="s">
        <v>142</v>
      </c>
      <c r="N59" s="405"/>
      <c r="O59" s="254"/>
      <c r="P59" s="233"/>
      <c r="Q59" s="249"/>
      <c r="R59" s="132"/>
      <c r="S59" s="132"/>
      <c r="T59" s="132"/>
      <c r="U59" s="132"/>
      <c r="V59" s="249"/>
      <c r="W59" s="249"/>
      <c r="X59" s="249"/>
      <c r="Y59" s="249"/>
    </row>
    <row r="60" spans="1:25" ht="25.5" customHeight="1" thickBot="1">
      <c r="A60" s="249"/>
      <c r="B60" s="601" t="str">
        <f>G4</f>
        <v>Nom complet</v>
      </c>
      <c r="C60" s="602"/>
      <c r="D60" s="602"/>
      <c r="E60" s="603"/>
      <c r="F60" s="604"/>
      <c r="G60" s="605"/>
      <c r="H60" s="406"/>
      <c r="I60" s="249"/>
      <c r="J60" s="407">
        <f>J56+J39+J26+J15</f>
        <v>0</v>
      </c>
      <c r="L60" s="408">
        <f>+L56+L26+L15+L39</f>
        <v>0</v>
      </c>
      <c r="M60" s="409" t="str">
        <f>IF(COUNT(M56,M39,M26,M15)=0,"",AVERAGE(M56,M39,M26,M15))</f>
        <v/>
      </c>
      <c r="N60" s="275"/>
      <c r="O60" s="410"/>
      <c r="P60" s="233"/>
      <c r="Q60" s="410"/>
      <c r="R60" s="132"/>
      <c r="S60" s="132"/>
      <c r="T60" s="132"/>
      <c r="U60" s="132"/>
      <c r="V60" s="249"/>
      <c r="W60" s="249"/>
      <c r="X60" s="249"/>
      <c r="Y60" s="249"/>
    </row>
    <row r="61" spans="1:25" ht="16.5" customHeight="1">
      <c r="A61" s="249"/>
      <c r="B61" s="411"/>
      <c r="C61" s="249"/>
      <c r="D61" s="249"/>
      <c r="E61" s="249"/>
      <c r="F61" s="249"/>
      <c r="G61" s="249"/>
      <c r="H61" s="254"/>
      <c r="I61" s="249"/>
      <c r="J61" s="412"/>
      <c r="K61" s="266"/>
      <c r="L61" s="266"/>
      <c r="M61" s="266"/>
      <c r="N61" s="249"/>
      <c r="O61" s="249"/>
      <c r="P61" s="233"/>
      <c r="Q61" s="249"/>
      <c r="R61" s="249"/>
      <c r="S61" s="249"/>
      <c r="T61" s="249"/>
      <c r="U61" s="249"/>
      <c r="V61" s="249"/>
      <c r="W61" s="249"/>
      <c r="X61" s="249"/>
      <c r="Y61" s="249"/>
    </row>
    <row r="62" spans="1:25" ht="17.25" customHeight="1">
      <c r="A62" s="249"/>
      <c r="B62" s="411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266"/>
      <c r="O62" s="413"/>
      <c r="P62" s="233"/>
      <c r="Q62" s="249"/>
      <c r="R62" s="606"/>
      <c r="S62" s="606"/>
      <c r="T62" s="606"/>
      <c r="U62" s="249"/>
      <c r="V62" s="249"/>
      <c r="W62" s="249"/>
      <c r="X62" s="249"/>
      <c r="Y62" s="249"/>
    </row>
    <row r="63" spans="1:25" ht="13.5" customHeight="1">
      <c r="A63" s="249"/>
      <c r="B63" s="140" t="s">
        <v>143</v>
      </c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414"/>
      <c r="O63" s="249"/>
      <c r="P63" s="233"/>
      <c r="Q63" s="249"/>
      <c r="R63" s="355"/>
      <c r="S63" s="355"/>
      <c r="T63" s="355"/>
      <c r="U63" s="249"/>
      <c r="V63" s="249"/>
      <c r="W63" s="249"/>
      <c r="X63" s="249"/>
      <c r="Y63" s="249"/>
    </row>
    <row r="64" spans="1:25" ht="15" customHeight="1">
      <c r="A64" s="249"/>
      <c r="B64" s="140" t="s">
        <v>113</v>
      </c>
      <c r="C64" s="415"/>
      <c r="D64" s="415"/>
      <c r="E64" s="415"/>
      <c r="F64" s="249"/>
      <c r="G64" s="249"/>
      <c r="H64" s="249"/>
      <c r="I64" s="249"/>
      <c r="J64" s="249"/>
      <c r="K64" s="249"/>
      <c r="L64" s="249"/>
      <c r="M64" s="249"/>
      <c r="N64" s="249"/>
      <c r="O64" s="249"/>
      <c r="P64" s="233"/>
      <c r="Q64" s="249"/>
      <c r="R64" s="355"/>
      <c r="S64" s="355"/>
      <c r="T64" s="355"/>
      <c r="U64" s="249"/>
      <c r="V64" s="249"/>
      <c r="W64" s="249"/>
      <c r="X64" s="249"/>
      <c r="Y64" s="249"/>
    </row>
    <row r="65" spans="1:25" ht="15.75">
      <c r="A65" s="249"/>
      <c r="B65" s="416" t="s">
        <v>144</v>
      </c>
      <c r="C65" s="415"/>
      <c r="D65" s="415"/>
      <c r="E65" s="415"/>
      <c r="F65" s="249"/>
      <c r="G65" s="417"/>
      <c r="H65" s="417"/>
      <c r="I65" s="417"/>
      <c r="J65" s="418"/>
      <c r="K65" s="249"/>
      <c r="L65" s="233"/>
      <c r="M65" s="414"/>
      <c r="N65" s="414"/>
      <c r="O65" s="249"/>
      <c r="P65" s="233"/>
      <c r="Q65" s="249"/>
      <c r="R65" s="355"/>
      <c r="S65" s="355"/>
      <c r="T65" s="355"/>
      <c r="U65" s="249"/>
      <c r="V65" s="249"/>
      <c r="W65" s="249"/>
      <c r="X65" s="249"/>
      <c r="Y65" s="249"/>
    </row>
    <row r="66" spans="1:25">
      <c r="A66" s="249"/>
      <c r="B66" s="411"/>
      <c r="C66" s="249"/>
      <c r="D66" s="249"/>
      <c r="E66" s="249"/>
      <c r="F66" s="249"/>
      <c r="G66" s="249"/>
      <c r="H66" s="249"/>
      <c r="I66" s="249"/>
      <c r="J66" s="414"/>
      <c r="K66" s="249"/>
      <c r="L66" s="233"/>
      <c r="M66" s="414"/>
      <c r="N66" s="414"/>
      <c r="O66" s="249"/>
      <c r="P66" s="233"/>
      <c r="Q66" s="249"/>
      <c r="R66" s="355"/>
      <c r="S66" s="355"/>
      <c r="T66" s="355"/>
      <c r="U66" s="249"/>
      <c r="V66" s="249"/>
      <c r="W66" s="249"/>
      <c r="X66" s="249"/>
      <c r="Y66" s="249"/>
    </row>
    <row r="67" spans="1:25">
      <c r="A67" s="249"/>
      <c r="B67" s="411"/>
      <c r="C67" s="249"/>
      <c r="D67" s="249"/>
      <c r="E67" s="249"/>
      <c r="F67" s="249"/>
      <c r="G67" s="249"/>
      <c r="H67" s="410"/>
      <c r="I67" s="249"/>
      <c r="J67" s="249"/>
      <c r="K67" s="249"/>
      <c r="L67" s="233"/>
      <c r="M67" s="410"/>
      <c r="N67" s="414"/>
      <c r="O67" s="419"/>
      <c r="P67" s="233"/>
      <c r="Q67" s="249"/>
      <c r="R67" s="355"/>
      <c r="S67" s="355"/>
      <c r="T67" s="355"/>
      <c r="U67" s="249"/>
      <c r="V67" s="249"/>
      <c r="W67" s="249"/>
      <c r="X67" s="249"/>
      <c r="Y67" s="249"/>
    </row>
    <row r="68" spans="1:25">
      <c r="A68" s="249"/>
      <c r="B68" s="411"/>
      <c r="C68" s="249"/>
      <c r="D68" s="249"/>
      <c r="E68" s="249"/>
      <c r="F68" s="249"/>
      <c r="G68" s="410"/>
      <c r="H68" s="410"/>
      <c r="I68" s="249"/>
      <c r="J68" s="414"/>
      <c r="K68" s="249"/>
      <c r="L68" s="233"/>
      <c r="M68" s="414"/>
      <c r="N68" s="414"/>
      <c r="O68" s="419"/>
      <c r="P68" s="233"/>
      <c r="Q68" s="249"/>
      <c r="R68" s="355"/>
      <c r="S68" s="355"/>
      <c r="T68" s="355"/>
      <c r="U68" s="249"/>
      <c r="V68" s="249"/>
      <c r="W68" s="249"/>
      <c r="X68" s="249"/>
      <c r="Y68" s="249"/>
    </row>
    <row r="69" spans="1:25">
      <c r="A69" s="249"/>
      <c r="B69" s="411"/>
      <c r="C69" s="249"/>
      <c r="D69" s="249"/>
      <c r="E69" s="249"/>
      <c r="F69" s="249"/>
      <c r="G69" s="132"/>
      <c r="H69" s="132"/>
      <c r="I69" s="132"/>
      <c r="J69" s="132"/>
      <c r="K69" s="132"/>
      <c r="L69" s="132"/>
      <c r="M69" s="132"/>
      <c r="N69" s="132"/>
      <c r="O69" s="132"/>
      <c r="P69" s="233"/>
      <c r="Q69" s="249"/>
      <c r="R69" s="355"/>
      <c r="S69" s="355"/>
      <c r="T69" s="355"/>
      <c r="U69" s="249"/>
      <c r="V69" s="249"/>
      <c r="W69" s="249"/>
      <c r="X69" s="249"/>
      <c r="Y69" s="249"/>
    </row>
    <row r="70" spans="1:25">
      <c r="A70" s="249"/>
      <c r="B70" s="411"/>
      <c r="C70" s="249"/>
      <c r="D70" s="249"/>
      <c r="E70" s="249"/>
      <c r="F70" s="410"/>
      <c r="G70" s="132"/>
      <c r="H70" s="132"/>
      <c r="I70" s="132"/>
      <c r="J70" s="132"/>
      <c r="K70" s="132"/>
      <c r="L70" s="132"/>
      <c r="M70" s="132"/>
      <c r="N70" s="132"/>
      <c r="O70" s="132"/>
      <c r="P70" s="233"/>
      <c r="Q70" s="249"/>
      <c r="R70" s="355"/>
      <c r="S70" s="355"/>
      <c r="T70" s="355"/>
      <c r="U70" s="249"/>
      <c r="V70" s="249"/>
      <c r="W70" s="249"/>
      <c r="X70" s="249"/>
      <c r="Y70" s="249"/>
    </row>
    <row r="71" spans="1:25">
      <c r="A71" s="249"/>
      <c r="B71" s="411"/>
      <c r="C71" s="249"/>
      <c r="D71" s="249"/>
      <c r="E71" s="249"/>
      <c r="F71" s="249"/>
      <c r="G71" s="132"/>
      <c r="H71" s="132"/>
      <c r="I71" s="132"/>
      <c r="J71" s="132"/>
      <c r="K71" s="132"/>
      <c r="L71" s="132"/>
      <c r="M71" s="132"/>
      <c r="N71" s="132"/>
      <c r="O71" s="132"/>
      <c r="P71" s="233"/>
      <c r="Q71" s="249"/>
      <c r="R71" s="355"/>
      <c r="S71" s="355"/>
      <c r="T71" s="355"/>
      <c r="U71" s="249"/>
      <c r="V71" s="249"/>
      <c r="W71" s="249"/>
      <c r="X71" s="249"/>
      <c r="Y71" s="249"/>
    </row>
    <row r="72" spans="1:25">
      <c r="A72" s="249"/>
      <c r="B72" s="411"/>
      <c r="C72" s="249"/>
      <c r="D72" s="249"/>
      <c r="E72" s="249"/>
      <c r="F72" s="249"/>
      <c r="G72" s="132"/>
      <c r="H72" s="132"/>
      <c r="I72" s="132"/>
      <c r="J72" s="132"/>
      <c r="K72" s="132"/>
      <c r="L72" s="132"/>
      <c r="M72" s="132"/>
      <c r="N72" s="132"/>
      <c r="O72" s="132"/>
      <c r="P72" s="233"/>
      <c r="Q72" s="249"/>
      <c r="R72" s="355"/>
      <c r="S72" s="355"/>
      <c r="T72" s="355"/>
      <c r="U72" s="249"/>
      <c r="V72" s="249"/>
      <c r="W72" s="249"/>
      <c r="X72" s="249"/>
      <c r="Y72" s="249"/>
    </row>
    <row r="73" spans="1:25">
      <c r="A73" s="249"/>
      <c r="B73" s="411"/>
      <c r="C73" s="249"/>
      <c r="D73" s="249"/>
      <c r="E73" s="249"/>
      <c r="F73" s="249"/>
      <c r="G73" s="132"/>
      <c r="H73" s="132"/>
      <c r="I73" s="132"/>
      <c r="J73" s="132"/>
      <c r="K73" s="132"/>
      <c r="L73" s="132"/>
      <c r="M73" s="132"/>
      <c r="N73" s="132"/>
      <c r="O73" s="132"/>
      <c r="P73" s="233"/>
      <c r="Q73" s="249"/>
      <c r="R73" s="355"/>
      <c r="S73" s="355"/>
      <c r="T73" s="355"/>
      <c r="U73" s="249"/>
      <c r="V73" s="249"/>
      <c r="W73" s="249"/>
      <c r="X73" s="249"/>
      <c r="Y73" s="249"/>
    </row>
    <row r="74" spans="1:25">
      <c r="A74" s="249"/>
      <c r="B74" s="411"/>
      <c r="C74" s="249"/>
      <c r="D74" s="249"/>
      <c r="E74" s="249"/>
      <c r="F74" s="249"/>
      <c r="G74" s="132"/>
      <c r="H74" s="132"/>
      <c r="I74" s="132"/>
      <c r="J74" s="132"/>
      <c r="K74" s="132"/>
      <c r="L74" s="132"/>
      <c r="M74" s="132"/>
      <c r="N74" s="132"/>
      <c r="O74" s="132"/>
      <c r="P74" s="233"/>
      <c r="Q74" s="249"/>
      <c r="R74" s="355"/>
      <c r="S74" s="355"/>
      <c r="T74" s="355"/>
      <c r="U74" s="249"/>
      <c r="V74" s="249"/>
      <c r="W74" s="249"/>
      <c r="X74" s="249"/>
      <c r="Y74" s="249"/>
    </row>
    <row r="75" spans="1:25">
      <c r="A75" s="249"/>
      <c r="B75" s="411"/>
      <c r="C75" s="249"/>
      <c r="D75" s="249"/>
      <c r="E75" s="249"/>
      <c r="F75" s="249"/>
      <c r="G75" s="132"/>
      <c r="H75" s="132"/>
      <c r="I75" s="132"/>
      <c r="J75" s="132"/>
      <c r="K75" s="132"/>
      <c r="L75" s="132"/>
      <c r="M75" s="132"/>
      <c r="N75" s="132"/>
      <c r="O75" s="132"/>
      <c r="P75" s="233"/>
      <c r="Q75" s="249"/>
      <c r="R75" s="355"/>
      <c r="S75" s="355"/>
      <c r="T75" s="355"/>
      <c r="U75" s="249"/>
      <c r="V75" s="249"/>
      <c r="W75" s="249"/>
      <c r="X75" s="249"/>
      <c r="Y75" s="249"/>
    </row>
    <row r="76" spans="1:25">
      <c r="A76" s="249"/>
      <c r="B76" s="411"/>
      <c r="C76" s="249"/>
      <c r="D76" s="249"/>
      <c r="E76" s="249"/>
      <c r="F76" s="249"/>
      <c r="G76" s="132"/>
      <c r="H76" s="132"/>
      <c r="I76" s="132"/>
      <c r="J76" s="132"/>
      <c r="K76" s="132"/>
      <c r="L76" s="132"/>
      <c r="M76" s="132"/>
      <c r="N76" s="132"/>
      <c r="O76" s="132"/>
      <c r="P76" s="233"/>
      <c r="Q76" s="249"/>
      <c r="R76" s="355"/>
      <c r="S76" s="355"/>
      <c r="T76" s="355"/>
      <c r="U76" s="249"/>
      <c r="V76" s="249"/>
      <c r="W76" s="249"/>
      <c r="X76" s="249"/>
      <c r="Y76" s="249"/>
    </row>
    <row r="77" spans="1:25">
      <c r="A77" s="249"/>
      <c r="B77" s="411"/>
      <c r="C77" s="249"/>
      <c r="D77" s="249"/>
      <c r="E77" s="249"/>
      <c r="F77" s="249"/>
      <c r="G77" s="132"/>
      <c r="H77" s="132"/>
      <c r="I77" s="132"/>
      <c r="J77" s="132"/>
      <c r="K77" s="132"/>
      <c r="L77" s="132"/>
      <c r="M77" s="132"/>
      <c r="N77" s="132"/>
      <c r="O77" s="132"/>
      <c r="P77" s="233"/>
      <c r="Q77" s="249"/>
      <c r="R77" s="355"/>
      <c r="S77" s="355"/>
      <c r="T77" s="355"/>
      <c r="U77" s="249"/>
      <c r="V77" s="249"/>
      <c r="W77" s="249"/>
      <c r="X77" s="249"/>
      <c r="Y77" s="249"/>
    </row>
    <row r="78" spans="1:25">
      <c r="A78" s="249"/>
      <c r="B78" s="411"/>
      <c r="C78" s="249"/>
      <c r="D78" s="249"/>
      <c r="E78" s="249"/>
      <c r="F78" s="249"/>
      <c r="G78" s="132"/>
      <c r="H78" s="132"/>
      <c r="I78" s="132"/>
      <c r="J78" s="132"/>
      <c r="K78" s="132"/>
      <c r="L78" s="132"/>
      <c r="M78" s="132"/>
      <c r="N78" s="132"/>
      <c r="O78" s="132"/>
      <c r="P78" s="233"/>
      <c r="Q78" s="249"/>
      <c r="R78" s="355"/>
      <c r="S78" s="355"/>
      <c r="T78" s="355"/>
      <c r="U78" s="249"/>
      <c r="V78" s="249"/>
      <c r="W78" s="249"/>
      <c r="X78" s="249"/>
      <c r="Y78" s="249"/>
    </row>
    <row r="79" spans="1:25">
      <c r="A79" s="249"/>
      <c r="B79" s="411"/>
      <c r="C79" s="249"/>
      <c r="D79" s="249"/>
      <c r="E79" s="249"/>
      <c r="F79" s="249"/>
      <c r="G79" s="132"/>
      <c r="H79" s="132"/>
      <c r="I79" s="132"/>
      <c r="J79" s="132"/>
      <c r="K79" s="132"/>
      <c r="L79" s="132"/>
      <c r="M79" s="132"/>
      <c r="N79" s="132"/>
      <c r="O79" s="132"/>
      <c r="P79" s="233"/>
      <c r="Q79" s="249"/>
      <c r="R79" s="249"/>
      <c r="S79" s="249"/>
      <c r="T79" s="249"/>
      <c r="U79" s="249"/>
      <c r="V79" s="249"/>
      <c r="W79" s="249"/>
      <c r="X79" s="249"/>
      <c r="Y79" s="249"/>
    </row>
    <row r="80" spans="1:25">
      <c r="A80" s="249"/>
      <c r="B80" s="411"/>
      <c r="C80" s="249"/>
      <c r="D80" s="249"/>
      <c r="E80" s="249"/>
      <c r="F80" s="249"/>
      <c r="G80" s="132"/>
      <c r="H80" s="132"/>
      <c r="I80" s="132"/>
      <c r="J80" s="132"/>
      <c r="K80" s="132"/>
      <c r="L80" s="132"/>
      <c r="M80" s="132"/>
      <c r="N80" s="132"/>
      <c r="O80" s="132"/>
      <c r="P80" s="233"/>
      <c r="Q80" s="249"/>
      <c r="R80" s="249"/>
      <c r="S80" s="249"/>
      <c r="T80" s="249"/>
      <c r="U80" s="249"/>
      <c r="V80" s="249"/>
      <c r="W80" s="249"/>
      <c r="X80" s="249"/>
      <c r="Y80" s="249"/>
    </row>
    <row r="81" spans="1:25">
      <c r="A81" s="249"/>
      <c r="B81" s="411"/>
      <c r="C81" s="249"/>
      <c r="D81" s="249"/>
      <c r="E81" s="249"/>
      <c r="F81" s="249"/>
      <c r="G81" s="249"/>
      <c r="H81" s="249"/>
      <c r="I81" s="249"/>
      <c r="J81" s="249"/>
      <c r="K81" s="249"/>
      <c r="L81" s="249"/>
      <c r="M81" s="249"/>
      <c r="N81" s="249"/>
      <c r="O81" s="249"/>
      <c r="P81" s="233"/>
      <c r="Q81" s="249"/>
      <c r="R81" s="249"/>
      <c r="S81" s="249"/>
      <c r="T81" s="249"/>
      <c r="U81" s="249"/>
      <c r="V81" s="249"/>
      <c r="W81" s="249"/>
      <c r="X81" s="249"/>
      <c r="Y81" s="249"/>
    </row>
    <row r="82" spans="1:25">
      <c r="R82" s="249"/>
      <c r="S82" s="249"/>
      <c r="T82" s="249"/>
      <c r="U82" s="249"/>
      <c r="V82" s="249"/>
      <c r="W82" s="249"/>
      <c r="X82" s="249"/>
      <c r="Y82" s="249"/>
    </row>
  </sheetData>
  <sheetProtection selectLockedCells="1"/>
  <mergeCells count="61">
    <mergeCell ref="C6:G6"/>
    <mergeCell ref="M6:M7"/>
    <mergeCell ref="N6:N7"/>
    <mergeCell ref="C7:G7"/>
    <mergeCell ref="G3:J3"/>
    <mergeCell ref="L3:M3"/>
    <mergeCell ref="G4:J4"/>
    <mergeCell ref="L4:M4"/>
    <mergeCell ref="L5:N5"/>
    <mergeCell ref="N18:N19"/>
    <mergeCell ref="C19:H19"/>
    <mergeCell ref="C8:G8"/>
    <mergeCell ref="C9:G9"/>
    <mergeCell ref="C10:G10"/>
    <mergeCell ref="C11:G11"/>
    <mergeCell ref="C12:G12"/>
    <mergeCell ref="C13:G13"/>
    <mergeCell ref="C25:H25"/>
    <mergeCell ref="C14:G14"/>
    <mergeCell ref="C18:H18"/>
    <mergeCell ref="J18:J19"/>
    <mergeCell ref="M18:M19"/>
    <mergeCell ref="C20:H20"/>
    <mergeCell ref="C21:H21"/>
    <mergeCell ref="C22:H22"/>
    <mergeCell ref="C23:H23"/>
    <mergeCell ref="C24:H24"/>
    <mergeCell ref="C28:H28"/>
    <mergeCell ref="J28:J29"/>
    <mergeCell ref="M28:M29"/>
    <mergeCell ref="N28:N29"/>
    <mergeCell ref="O28:O29"/>
    <mergeCell ref="C29:G29"/>
    <mergeCell ref="N41:N42"/>
    <mergeCell ref="O41:O42"/>
    <mergeCell ref="C42:G42"/>
    <mergeCell ref="C30:G30"/>
    <mergeCell ref="C31:G31"/>
    <mergeCell ref="C32:G32"/>
    <mergeCell ref="C33:G33"/>
    <mergeCell ref="C34:G34"/>
    <mergeCell ref="C35:G35"/>
    <mergeCell ref="C48:G48"/>
    <mergeCell ref="C36:G36"/>
    <mergeCell ref="C41:H41"/>
    <mergeCell ref="J41:J42"/>
    <mergeCell ref="M41:M42"/>
    <mergeCell ref="C43:G43"/>
    <mergeCell ref="C44:G44"/>
    <mergeCell ref="C45:G45"/>
    <mergeCell ref="C46:G46"/>
    <mergeCell ref="C47:G47"/>
    <mergeCell ref="B60:E60"/>
    <mergeCell ref="F60:G60"/>
    <mergeCell ref="R62:T62"/>
    <mergeCell ref="C49:G49"/>
    <mergeCell ref="C50:G50"/>
    <mergeCell ref="C51:G51"/>
    <mergeCell ref="C52:G52"/>
    <mergeCell ref="B59:E59"/>
    <mergeCell ref="F59:G59"/>
  </mergeCells>
  <printOptions horizontalCentered="1" verticalCentered="1"/>
  <pageMargins left="0.19685039370078741" right="0.19685039370078741" top="0.39370078740157483" bottom="0.39370078740157483" header="0" footer="0"/>
  <pageSetup scale="69" orientation="landscape" r:id="rId1"/>
  <headerFooter>
    <oddFooter>&amp;C&amp;Z&amp;F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A2669-34D3-4C65-9F74-17EB3638058F}">
  <sheetPr>
    <pageSetUpPr fitToPage="1"/>
  </sheetPr>
  <dimension ref="A1:BY185"/>
  <sheetViews>
    <sheetView showZeros="0" tabSelected="1" topLeftCell="A4" workbookViewId="0">
      <selection activeCell="P8" sqref="P8"/>
    </sheetView>
  </sheetViews>
  <sheetFormatPr baseColWidth="10" defaultRowHeight="12.75" outlineLevelRow="1"/>
  <cols>
    <col min="1" max="1" width="3.85546875" customWidth="1"/>
    <col min="3" max="3" width="18.28515625" customWidth="1"/>
    <col min="4" max="5" width="16.5703125" customWidth="1"/>
    <col min="6" max="6" width="15" customWidth="1"/>
    <col min="7" max="7" width="16.28515625" customWidth="1"/>
    <col min="8" max="8" width="1.42578125" customWidth="1"/>
    <col min="9" max="9" width="15.42578125" customWidth="1"/>
    <col min="10" max="10" width="5.28515625" customWidth="1"/>
    <col min="11" max="11" width="18.7109375" customWidth="1"/>
    <col min="14" max="14" width="14.140625" customWidth="1"/>
  </cols>
  <sheetData>
    <row r="1" spans="1:77" ht="21" hidden="1" customHeight="1" outlineLevel="1">
      <c r="K1" s="13"/>
      <c r="L1" s="106">
        <v>0.5</v>
      </c>
      <c r="M1" s="106">
        <f>5/105</f>
        <v>4.7619047619047616E-2</v>
      </c>
    </row>
    <row r="2" spans="1:77" ht="29.25" hidden="1" customHeight="1" outlineLevel="1">
      <c r="L2" s="107"/>
      <c r="M2" s="108" t="s">
        <v>39</v>
      </c>
    </row>
    <row r="3" spans="1:77" ht="13.5" hidden="1" outlineLevel="1" thickBot="1"/>
    <row r="4" spans="1:77" ht="16.5" customHeight="1" collapsed="1" thickBot="1">
      <c r="A4" s="132"/>
      <c r="B4" s="31"/>
      <c r="C4" s="741" t="s">
        <v>171</v>
      </c>
      <c r="D4" s="741"/>
      <c r="E4" s="742"/>
      <c r="F4" s="745" t="s">
        <v>0</v>
      </c>
      <c r="G4" s="746"/>
      <c r="H4" s="746"/>
      <c r="I4" s="747"/>
      <c r="J4" s="133"/>
      <c r="K4" s="748" t="s">
        <v>31</v>
      </c>
      <c r="L4" s="749"/>
      <c r="M4" s="22" t="s">
        <v>176</v>
      </c>
      <c r="N4" s="132"/>
      <c r="O4" s="422" t="s">
        <v>147</v>
      </c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</row>
    <row r="5" spans="1:77" ht="39" customHeight="1" thickBot="1">
      <c r="A5" s="132"/>
      <c r="B5" s="31"/>
      <c r="C5" s="743"/>
      <c r="D5" s="743"/>
      <c r="E5" s="744"/>
      <c r="F5" s="750" t="str">
        <f>'Time Sheet - Shop - Site '!H2</f>
        <v>Nom complet</v>
      </c>
      <c r="G5" s="751"/>
      <c r="H5" s="751"/>
      <c r="I5" s="752"/>
      <c r="J5" s="134"/>
      <c r="K5" s="753">
        <f>LOOKUP(M5,Period!A3:A55,Period!C3:C55)</f>
        <v>45654</v>
      </c>
      <c r="L5" s="754"/>
      <c r="M5" s="432">
        <f>'Time Sheet - Shop - Site '!P2</f>
        <v>1</v>
      </c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  <c r="BM5" s="132"/>
      <c r="BN5" s="132"/>
      <c r="BO5" s="132"/>
      <c r="BP5" s="132"/>
      <c r="BQ5" s="132"/>
      <c r="BR5" s="132"/>
      <c r="BS5" s="132"/>
      <c r="BT5" s="132"/>
      <c r="BU5" s="132"/>
      <c r="BV5" s="132"/>
      <c r="BW5" s="132"/>
      <c r="BX5" s="132"/>
      <c r="BY5" s="132"/>
    </row>
    <row r="6" spans="1:77" ht="13.5" thickBot="1">
      <c r="A6" s="132"/>
      <c r="B6" s="132"/>
      <c r="C6" s="132"/>
      <c r="D6" s="132"/>
      <c r="E6" s="132"/>
      <c r="F6" s="132"/>
      <c r="G6" s="132"/>
      <c r="H6" s="132"/>
      <c r="I6" s="150">
        <v>40</v>
      </c>
      <c r="J6" s="132"/>
      <c r="K6" s="738" t="s">
        <v>7</v>
      </c>
      <c r="L6" s="739"/>
      <c r="M6" s="740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  <c r="BG6" s="132"/>
      <c r="BH6" s="132"/>
      <c r="BI6" s="132"/>
      <c r="BJ6" s="132"/>
      <c r="BK6" s="132"/>
      <c r="BL6" s="132"/>
      <c r="BM6" s="132"/>
      <c r="BN6" s="132"/>
      <c r="BO6" s="132"/>
      <c r="BP6" s="132"/>
      <c r="BQ6" s="132"/>
      <c r="BR6" s="132"/>
      <c r="BS6" s="132"/>
      <c r="BT6" s="132"/>
      <c r="BU6" s="132"/>
      <c r="BV6" s="132"/>
      <c r="BW6" s="132"/>
      <c r="BX6" s="132"/>
      <c r="BY6" s="132"/>
    </row>
    <row r="7" spans="1:77" ht="26.25" thickBot="1">
      <c r="A7" s="132"/>
      <c r="B7" s="433" t="s">
        <v>2</v>
      </c>
      <c r="C7" s="707" t="s">
        <v>210</v>
      </c>
      <c r="D7" s="709"/>
      <c r="E7" s="709"/>
      <c r="F7" s="708"/>
      <c r="G7" s="472" t="s">
        <v>32</v>
      </c>
      <c r="H7" s="132"/>
      <c r="I7" s="435" t="s">
        <v>177</v>
      </c>
      <c r="J7" s="132"/>
      <c r="K7" s="436" t="s">
        <v>8</v>
      </c>
      <c r="L7" s="715" t="s">
        <v>72</v>
      </c>
      <c r="M7" s="436" t="s">
        <v>35</v>
      </c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2"/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</row>
    <row r="8" spans="1:77" ht="35.25" customHeight="1" thickBot="1">
      <c r="A8" s="132"/>
      <c r="B8" s="431" t="s">
        <v>111</v>
      </c>
      <c r="C8" s="735" t="s">
        <v>211</v>
      </c>
      <c r="D8" s="736"/>
      <c r="E8" s="736"/>
      <c r="F8" s="737"/>
      <c r="G8" s="487">
        <v>0.64</v>
      </c>
      <c r="H8" s="132"/>
      <c r="I8" s="437"/>
      <c r="J8" s="132"/>
      <c r="K8" s="438" t="s">
        <v>39</v>
      </c>
      <c r="L8" s="716"/>
      <c r="M8" s="479" t="s">
        <v>36</v>
      </c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2"/>
      <c r="BH8" s="132"/>
      <c r="BI8" s="132"/>
      <c r="BJ8" s="132"/>
      <c r="BK8" s="132"/>
      <c r="BL8" s="132"/>
      <c r="BM8" s="132"/>
      <c r="BN8" s="132"/>
      <c r="BO8" s="132"/>
      <c r="BP8" s="132"/>
      <c r="BQ8" s="132"/>
      <c r="BR8" s="132"/>
      <c r="BS8" s="132"/>
      <c r="BT8" s="132"/>
      <c r="BU8" s="132"/>
      <c r="BV8" s="132"/>
      <c r="BW8" s="132"/>
      <c r="BX8" s="132"/>
      <c r="BY8" s="132"/>
    </row>
    <row r="9" spans="1:77">
      <c r="A9" s="132"/>
      <c r="B9" s="440"/>
      <c r="C9" s="726"/>
      <c r="D9" s="727"/>
      <c r="E9" s="727"/>
      <c r="F9" s="728"/>
      <c r="G9" s="441"/>
      <c r="H9" s="135"/>
      <c r="I9" s="442">
        <f t="shared" ref="I9:I15" si="0">+IF(G9-$I$6&gt;0,(G9-$I$6)*$G$8,0)</f>
        <v>0</v>
      </c>
      <c r="K9" s="57">
        <f t="shared" ref="K9:K14" si="1">ROUND(I9*$M$1,2)</f>
        <v>0</v>
      </c>
      <c r="L9" s="214"/>
      <c r="M9" s="57">
        <f t="shared" ref="M9:M15" si="2">I9-K9</f>
        <v>0</v>
      </c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</row>
    <row r="10" spans="1:77">
      <c r="A10" s="132"/>
      <c r="B10" s="443"/>
      <c r="C10" s="701"/>
      <c r="D10" s="702"/>
      <c r="E10" s="702"/>
      <c r="F10" s="703"/>
      <c r="G10" s="194"/>
      <c r="H10" s="135"/>
      <c r="I10" s="444">
        <f t="shared" si="0"/>
        <v>0</v>
      </c>
      <c r="J10" s="132"/>
      <c r="K10" s="445">
        <f t="shared" si="1"/>
        <v>0</v>
      </c>
      <c r="L10" s="446"/>
      <c r="M10" s="445">
        <f t="shared" si="2"/>
        <v>0</v>
      </c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2"/>
      <c r="BI10" s="132"/>
      <c r="BJ10" s="132"/>
      <c r="BK10" s="132"/>
      <c r="BL10" s="132"/>
      <c r="BM10" s="132"/>
      <c r="BN10" s="132"/>
      <c r="BO10" s="132"/>
      <c r="BP10" s="132"/>
      <c r="BQ10" s="132"/>
      <c r="BR10" s="132"/>
      <c r="BS10" s="132"/>
      <c r="BT10" s="132"/>
      <c r="BU10" s="132"/>
      <c r="BV10" s="132"/>
      <c r="BW10" s="132"/>
      <c r="BX10" s="132"/>
      <c r="BY10" s="132"/>
    </row>
    <row r="11" spans="1:77">
      <c r="A11" s="132"/>
      <c r="B11" s="443"/>
      <c r="C11" s="701"/>
      <c r="D11" s="702"/>
      <c r="E11" s="702"/>
      <c r="F11" s="703"/>
      <c r="G11" s="194"/>
      <c r="H11" s="135"/>
      <c r="I11" s="444">
        <f t="shared" si="0"/>
        <v>0</v>
      </c>
      <c r="J11" s="132"/>
      <c r="K11" s="445">
        <f t="shared" si="1"/>
        <v>0</v>
      </c>
      <c r="L11" s="446"/>
      <c r="M11" s="445">
        <f t="shared" si="2"/>
        <v>0</v>
      </c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2"/>
      <c r="BG11" s="132"/>
      <c r="BH11" s="132"/>
      <c r="BI11" s="132"/>
      <c r="BJ11" s="132"/>
      <c r="BK11" s="132"/>
      <c r="BL11" s="132"/>
      <c r="BM11" s="132"/>
      <c r="BN11" s="132"/>
      <c r="BO11" s="132"/>
      <c r="BP11" s="132"/>
      <c r="BQ11" s="132"/>
      <c r="BR11" s="132"/>
      <c r="BS11" s="132"/>
      <c r="BT11" s="132"/>
      <c r="BU11" s="132"/>
      <c r="BV11" s="132"/>
      <c r="BW11" s="132"/>
      <c r="BX11" s="132"/>
      <c r="BY11" s="132"/>
    </row>
    <row r="12" spans="1:77">
      <c r="A12" s="132"/>
      <c r="B12" s="443"/>
      <c r="C12" s="701"/>
      <c r="D12" s="702"/>
      <c r="E12" s="702"/>
      <c r="F12" s="703"/>
      <c r="G12" s="194"/>
      <c r="H12" s="135"/>
      <c r="I12" s="444">
        <f t="shared" si="0"/>
        <v>0</v>
      </c>
      <c r="J12" s="132"/>
      <c r="K12" s="445">
        <f t="shared" si="1"/>
        <v>0</v>
      </c>
      <c r="L12" s="214"/>
      <c r="M12" s="445">
        <f t="shared" si="2"/>
        <v>0</v>
      </c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132"/>
      <c r="AR12" s="132"/>
      <c r="AS12" s="132"/>
      <c r="AT12" s="132"/>
      <c r="AU12" s="132"/>
      <c r="AV12" s="132"/>
      <c r="AW12" s="132"/>
      <c r="AX12" s="132"/>
      <c r="AY12" s="132"/>
      <c r="AZ12" s="132"/>
      <c r="BA12" s="132"/>
      <c r="BB12" s="132"/>
      <c r="BC12" s="132"/>
      <c r="BD12" s="132"/>
      <c r="BE12" s="132"/>
      <c r="BF12" s="132"/>
      <c r="BG12" s="132"/>
      <c r="BH12" s="132"/>
      <c r="BI12" s="132"/>
      <c r="BJ12" s="132"/>
      <c r="BK12" s="132"/>
      <c r="BL12" s="132"/>
      <c r="BM12" s="132"/>
      <c r="BN12" s="132"/>
      <c r="BO12" s="132"/>
      <c r="BP12" s="132"/>
      <c r="BQ12" s="132"/>
      <c r="BR12" s="132"/>
      <c r="BS12" s="132"/>
      <c r="BT12" s="132"/>
      <c r="BU12" s="132"/>
      <c r="BV12" s="132"/>
      <c r="BW12" s="132"/>
      <c r="BX12" s="132"/>
      <c r="BY12" s="132"/>
    </row>
    <row r="13" spans="1:77">
      <c r="A13" s="132"/>
      <c r="B13" s="447"/>
      <c r="C13" s="701"/>
      <c r="D13" s="702"/>
      <c r="E13" s="702"/>
      <c r="F13" s="703"/>
      <c r="G13" s="448"/>
      <c r="H13" s="135"/>
      <c r="I13" s="444">
        <f t="shared" si="0"/>
        <v>0</v>
      </c>
      <c r="J13" s="132"/>
      <c r="K13" s="445">
        <f t="shared" si="1"/>
        <v>0</v>
      </c>
      <c r="L13" s="446"/>
      <c r="M13" s="445">
        <f t="shared" si="2"/>
        <v>0</v>
      </c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132"/>
      <c r="AU13" s="132"/>
      <c r="AV13" s="132"/>
      <c r="AW13" s="132"/>
      <c r="AX13" s="132"/>
      <c r="AY13" s="132"/>
      <c r="AZ13" s="132"/>
      <c r="BA13" s="132"/>
      <c r="BB13" s="132"/>
      <c r="BC13" s="132"/>
      <c r="BD13" s="132"/>
      <c r="BE13" s="132"/>
      <c r="BF13" s="132"/>
      <c r="BG13" s="132"/>
      <c r="BH13" s="132"/>
      <c r="BI13" s="132"/>
      <c r="BJ13" s="132"/>
      <c r="BK13" s="132"/>
      <c r="BL13" s="132"/>
      <c r="BM13" s="132"/>
      <c r="BN13" s="132"/>
      <c r="BO13" s="132"/>
      <c r="BP13" s="132"/>
      <c r="BQ13" s="132"/>
      <c r="BR13" s="132"/>
      <c r="BS13" s="132"/>
      <c r="BT13" s="132"/>
      <c r="BU13" s="132"/>
      <c r="BV13" s="132"/>
      <c r="BW13" s="132"/>
      <c r="BX13" s="132"/>
      <c r="BY13" s="132"/>
    </row>
    <row r="14" spans="1:77" ht="13.5" thickBot="1">
      <c r="A14" s="132"/>
      <c r="B14" s="447"/>
      <c r="C14" s="701"/>
      <c r="D14" s="702"/>
      <c r="E14" s="702"/>
      <c r="F14" s="703"/>
      <c r="G14" s="448"/>
      <c r="H14" s="135"/>
      <c r="I14" s="444">
        <f t="shared" si="0"/>
        <v>0</v>
      </c>
      <c r="J14" s="132"/>
      <c r="K14" s="445">
        <f t="shared" si="1"/>
        <v>0</v>
      </c>
      <c r="L14" s="446"/>
      <c r="M14" s="445">
        <f t="shared" si="2"/>
        <v>0</v>
      </c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32"/>
      <c r="AP14" s="132"/>
      <c r="AQ14" s="132"/>
      <c r="AR14" s="132"/>
      <c r="AS14" s="132"/>
      <c r="AT14" s="132"/>
      <c r="AU14" s="132"/>
      <c r="AV14" s="132"/>
      <c r="AW14" s="132"/>
      <c r="AX14" s="132"/>
      <c r="AY14" s="132"/>
      <c r="AZ14" s="132"/>
      <c r="BA14" s="132"/>
      <c r="BB14" s="132"/>
      <c r="BC14" s="132"/>
      <c r="BD14" s="132"/>
      <c r="BE14" s="132"/>
      <c r="BF14" s="132"/>
      <c r="BG14" s="132"/>
      <c r="BH14" s="132"/>
      <c r="BI14" s="132"/>
      <c r="BJ14" s="132"/>
      <c r="BK14" s="132"/>
      <c r="BL14" s="132"/>
      <c r="BM14" s="132"/>
      <c r="BN14" s="132"/>
      <c r="BO14" s="132"/>
      <c r="BP14" s="132"/>
      <c r="BQ14" s="132"/>
      <c r="BR14" s="132"/>
      <c r="BS14" s="132"/>
      <c r="BT14" s="132"/>
      <c r="BU14" s="132"/>
      <c r="BV14" s="132"/>
      <c r="BW14" s="132"/>
      <c r="BX14" s="132"/>
      <c r="BY14" s="132"/>
    </row>
    <row r="15" spans="1:77" ht="13.5" thickBot="1">
      <c r="A15" s="132"/>
      <c r="B15" s="449"/>
      <c r="C15" s="704"/>
      <c r="D15" s="705"/>
      <c r="E15" s="705"/>
      <c r="F15" s="706"/>
      <c r="G15" s="450"/>
      <c r="H15" s="135"/>
      <c r="I15" s="28">
        <f t="shared" si="0"/>
        <v>0</v>
      </c>
      <c r="J15" s="132"/>
      <c r="K15" s="57">
        <f>ROUND(I15*$M$1,2)</f>
        <v>0</v>
      </c>
      <c r="L15" s="451"/>
      <c r="M15" s="445">
        <f t="shared" si="2"/>
        <v>0</v>
      </c>
      <c r="N15" s="452" t="s">
        <v>37</v>
      </c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  <c r="AO15" s="132"/>
      <c r="AP15" s="132"/>
      <c r="AQ15" s="132"/>
      <c r="AR15" s="132"/>
      <c r="AS15" s="132"/>
      <c r="AT15" s="132"/>
      <c r="AU15" s="132"/>
      <c r="AV15" s="132"/>
      <c r="AW15" s="132"/>
      <c r="AX15" s="132"/>
      <c r="AY15" s="132"/>
      <c r="AZ15" s="132"/>
      <c r="BA15" s="132"/>
      <c r="BB15" s="132"/>
      <c r="BC15" s="132"/>
      <c r="BD15" s="132"/>
      <c r="BE15" s="132"/>
      <c r="BF15" s="132"/>
      <c r="BG15" s="132"/>
      <c r="BH15" s="132"/>
      <c r="BI15" s="132"/>
      <c r="BJ15" s="132"/>
      <c r="BK15" s="132"/>
      <c r="BL15" s="132"/>
      <c r="BM15" s="132"/>
      <c r="BN15" s="132"/>
      <c r="BO15" s="132"/>
      <c r="BP15" s="132"/>
      <c r="BQ15" s="132"/>
      <c r="BR15" s="132"/>
      <c r="BS15" s="132"/>
      <c r="BT15" s="132"/>
      <c r="BU15" s="132"/>
      <c r="BV15" s="132"/>
      <c r="BW15" s="132"/>
      <c r="BX15" s="132"/>
      <c r="BY15" s="132"/>
    </row>
    <row r="16" spans="1:77" ht="13.5" thickBot="1">
      <c r="A16" s="132"/>
      <c r="B16" s="135"/>
      <c r="C16" s="135"/>
      <c r="D16" s="135"/>
      <c r="E16" s="135"/>
      <c r="F16" s="3" t="s">
        <v>1</v>
      </c>
      <c r="G16" s="453">
        <f>SUM(G9:G15)</f>
        <v>0</v>
      </c>
      <c r="H16" s="135"/>
      <c r="I16" s="454">
        <f>SUM(I9:I15)</f>
        <v>0</v>
      </c>
      <c r="J16" s="132"/>
      <c r="K16" s="455">
        <f>SUM(K9:K15)</f>
        <v>0</v>
      </c>
      <c r="L16" s="456"/>
      <c r="M16" s="455">
        <f>SUM(M9:M15)</f>
        <v>0</v>
      </c>
      <c r="N16" s="452">
        <v>54018</v>
      </c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132"/>
      <c r="AP16" s="132"/>
      <c r="AQ16" s="132"/>
      <c r="AR16" s="132"/>
      <c r="AS16" s="132"/>
      <c r="AT16" s="132"/>
      <c r="AU16" s="132"/>
      <c r="AV16" s="132"/>
      <c r="AW16" s="132"/>
      <c r="AX16" s="132"/>
      <c r="AY16" s="132"/>
      <c r="AZ16" s="132"/>
      <c r="BA16" s="132"/>
      <c r="BB16" s="132"/>
      <c r="BC16" s="132"/>
      <c r="BD16" s="132"/>
      <c r="BE16" s="132"/>
      <c r="BF16" s="132"/>
      <c r="BG16" s="132"/>
      <c r="BH16" s="132"/>
      <c r="BI16" s="132"/>
      <c r="BJ16" s="132"/>
      <c r="BK16" s="132"/>
      <c r="BL16" s="132"/>
      <c r="BM16" s="132"/>
      <c r="BN16" s="132"/>
      <c r="BO16" s="132"/>
      <c r="BP16" s="132"/>
      <c r="BQ16" s="132"/>
      <c r="BR16" s="132"/>
      <c r="BS16" s="132"/>
      <c r="BT16" s="132"/>
      <c r="BU16" s="132"/>
      <c r="BV16" s="132"/>
      <c r="BW16" s="132"/>
      <c r="BX16" s="132"/>
      <c r="BY16" s="132"/>
    </row>
    <row r="17" spans="1:77" ht="5.25" customHeight="1">
      <c r="A17" s="132"/>
      <c r="C17" s="132"/>
      <c r="D17" s="132"/>
      <c r="E17" s="132"/>
      <c r="F17" s="132"/>
      <c r="G17" s="132"/>
      <c r="H17" s="132"/>
      <c r="J17" s="132"/>
      <c r="K17" s="132"/>
      <c r="M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  <c r="AV17" s="132"/>
      <c r="AW17" s="132"/>
      <c r="AX17" s="132"/>
      <c r="AY17" s="132"/>
      <c r="AZ17" s="132"/>
      <c r="BA17" s="132"/>
      <c r="BB17" s="132"/>
      <c r="BC17" s="132"/>
      <c r="BD17" s="132"/>
      <c r="BE17" s="132"/>
      <c r="BF17" s="132"/>
      <c r="BG17" s="132"/>
      <c r="BH17" s="132"/>
      <c r="BI17" s="132"/>
      <c r="BJ17" s="132"/>
      <c r="BK17" s="132"/>
      <c r="BL17" s="132"/>
      <c r="BM17" s="132"/>
      <c r="BN17" s="132"/>
      <c r="BO17" s="132"/>
      <c r="BP17" s="132"/>
      <c r="BQ17" s="132"/>
      <c r="BR17" s="132"/>
      <c r="BS17" s="132"/>
      <c r="BT17" s="132"/>
      <c r="BU17" s="132"/>
      <c r="BV17" s="132"/>
      <c r="BW17" s="132"/>
      <c r="BX17" s="132"/>
      <c r="BY17" s="132"/>
    </row>
    <row r="18" spans="1:77" ht="5.25" customHeight="1" thickBot="1">
      <c r="A18" s="132"/>
      <c r="B18" s="132"/>
      <c r="H18" s="132"/>
      <c r="I18" s="132"/>
      <c r="J18" s="132"/>
      <c r="L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  <c r="AR18" s="132"/>
      <c r="AS18" s="132"/>
      <c r="AT18" s="132"/>
      <c r="AU18" s="132"/>
      <c r="AV18" s="132"/>
      <c r="AW18" s="132"/>
      <c r="AX18" s="132"/>
      <c r="AY18" s="132"/>
      <c r="AZ18" s="132"/>
      <c r="BA18" s="132"/>
      <c r="BB18" s="132"/>
      <c r="BC18" s="132"/>
      <c r="BD18" s="132"/>
      <c r="BE18" s="132"/>
      <c r="BF18" s="132"/>
      <c r="BG18" s="132"/>
      <c r="BH18" s="132"/>
      <c r="BI18" s="132"/>
      <c r="BJ18" s="132"/>
      <c r="BK18" s="132"/>
      <c r="BL18" s="132"/>
      <c r="BM18" s="132"/>
      <c r="BN18" s="132"/>
      <c r="BO18" s="132"/>
      <c r="BP18" s="132"/>
      <c r="BQ18" s="132"/>
      <c r="BR18" s="132"/>
      <c r="BS18" s="132"/>
      <c r="BT18" s="132"/>
      <c r="BU18" s="132"/>
      <c r="BV18" s="132"/>
      <c r="BW18" s="132"/>
      <c r="BX18" s="132"/>
      <c r="BY18" s="132"/>
    </row>
    <row r="19" spans="1:77" ht="13.5" thickBot="1">
      <c r="A19" s="132"/>
      <c r="B19" s="434" t="s">
        <v>21</v>
      </c>
      <c r="C19" s="720" t="s">
        <v>38</v>
      </c>
      <c r="D19" s="721"/>
      <c r="E19" s="721"/>
      <c r="F19" s="721"/>
      <c r="G19" s="722"/>
      <c r="H19" s="132"/>
      <c r="I19" s="434" t="s">
        <v>1</v>
      </c>
      <c r="J19" s="132"/>
      <c r="K19" s="436" t="s">
        <v>8</v>
      </c>
      <c r="L19" s="715" t="s">
        <v>72</v>
      </c>
      <c r="M19" s="436" t="s">
        <v>35</v>
      </c>
      <c r="N19" s="135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/>
      <c r="AW19" s="132"/>
      <c r="AX19" s="132"/>
      <c r="AY19" s="132"/>
      <c r="AZ19" s="132"/>
      <c r="BA19" s="132"/>
      <c r="BB19" s="132"/>
      <c r="BC19" s="132"/>
      <c r="BD19" s="132"/>
      <c r="BE19" s="132"/>
      <c r="BF19" s="132"/>
      <c r="BG19" s="132"/>
      <c r="BH19" s="132"/>
      <c r="BI19" s="132"/>
      <c r="BJ19" s="132"/>
      <c r="BK19" s="132"/>
      <c r="BL19" s="132"/>
      <c r="BM19" s="132"/>
      <c r="BN19" s="132"/>
      <c r="BO19" s="132"/>
      <c r="BP19" s="132"/>
      <c r="BQ19" s="132"/>
      <c r="BR19" s="132"/>
      <c r="BS19" s="132"/>
      <c r="BT19" s="132"/>
      <c r="BU19" s="132"/>
      <c r="BV19" s="132"/>
      <c r="BW19" s="132"/>
      <c r="BX19" s="132"/>
      <c r="BY19" s="132"/>
    </row>
    <row r="20" spans="1:77" ht="27" customHeight="1" thickBot="1">
      <c r="A20" s="132"/>
      <c r="B20" s="457" t="s">
        <v>111</v>
      </c>
      <c r="C20" s="732" t="s">
        <v>73</v>
      </c>
      <c r="D20" s="733"/>
      <c r="E20" s="733"/>
      <c r="F20" s="733"/>
      <c r="G20" s="734"/>
      <c r="H20" s="132"/>
      <c r="I20" s="458"/>
      <c r="J20" s="132"/>
      <c r="K20" s="459" t="s">
        <v>174</v>
      </c>
      <c r="L20" s="716"/>
      <c r="M20" s="480" t="s">
        <v>36</v>
      </c>
      <c r="N20" s="135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2"/>
      <c r="BA20" s="132"/>
      <c r="BB20" s="132"/>
      <c r="BC20" s="132"/>
      <c r="BD20" s="132"/>
      <c r="BE20" s="132"/>
      <c r="BF20" s="132"/>
      <c r="BG20" s="132"/>
      <c r="BH20" s="132"/>
      <c r="BI20" s="132"/>
      <c r="BJ20" s="132"/>
      <c r="BK20" s="132"/>
      <c r="BL20" s="132"/>
      <c r="BM20" s="132"/>
      <c r="BN20" s="132"/>
      <c r="BO20" s="132"/>
      <c r="BP20" s="132"/>
      <c r="BQ20" s="132"/>
      <c r="BR20" s="132"/>
      <c r="BS20" s="132"/>
      <c r="BT20" s="132"/>
      <c r="BU20" s="132"/>
      <c r="BV20" s="132"/>
      <c r="BW20" s="132"/>
      <c r="BX20" s="132"/>
      <c r="BY20" s="132"/>
    </row>
    <row r="21" spans="1:77" ht="14.85" customHeight="1" thickBot="1">
      <c r="A21" s="132"/>
      <c r="B21" s="460"/>
      <c r="C21" s="729" t="s">
        <v>52</v>
      </c>
      <c r="D21" s="730"/>
      <c r="E21" s="730"/>
      <c r="F21" s="730"/>
      <c r="G21" s="731"/>
      <c r="H21" s="135"/>
      <c r="I21" s="461"/>
      <c r="J21" s="132"/>
      <c r="K21" s="148">
        <f>$M$1*I21*$L$1</f>
        <v>0</v>
      </c>
      <c r="L21" s="214"/>
      <c r="M21" s="148">
        <f>I21-K21</f>
        <v>0</v>
      </c>
      <c r="N21" s="135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2"/>
      <c r="AR21" s="132"/>
      <c r="AS21" s="132"/>
      <c r="AT21" s="132"/>
      <c r="AU21" s="132"/>
      <c r="AV21" s="132"/>
      <c r="AW21" s="132"/>
      <c r="AX21" s="132"/>
      <c r="AY21" s="132"/>
      <c r="AZ21" s="132"/>
      <c r="BA21" s="132"/>
      <c r="BB21" s="132"/>
      <c r="BC21" s="132"/>
      <c r="BD21" s="132"/>
      <c r="BE21" s="132"/>
      <c r="BF21" s="132"/>
      <c r="BG21" s="132"/>
      <c r="BH21" s="132"/>
      <c r="BI21" s="132"/>
      <c r="BJ21" s="132"/>
      <c r="BK21" s="132"/>
      <c r="BL21" s="132"/>
      <c r="BM21" s="132"/>
      <c r="BN21" s="132"/>
      <c r="BO21" s="132"/>
      <c r="BP21" s="132"/>
      <c r="BQ21" s="132"/>
      <c r="BR21" s="132"/>
      <c r="BS21" s="132"/>
      <c r="BT21" s="132"/>
      <c r="BU21" s="132"/>
      <c r="BV21" s="132"/>
      <c r="BW21" s="132"/>
      <c r="BX21" s="132"/>
    </row>
    <row r="22" spans="1:77" ht="14.85" customHeight="1">
      <c r="A22" s="132"/>
      <c r="B22" s="447"/>
      <c r="C22" s="717" t="s">
        <v>53</v>
      </c>
      <c r="D22" s="718"/>
      <c r="E22" s="718"/>
      <c r="F22" s="718"/>
      <c r="G22" s="719"/>
      <c r="H22" s="135"/>
      <c r="I22" s="196"/>
      <c r="J22" s="132"/>
      <c r="K22" s="445">
        <f>$M$1*I22*$L$1</f>
        <v>0</v>
      </c>
      <c r="L22" s="446"/>
      <c r="M22" s="445">
        <f>I22-K22</f>
        <v>0</v>
      </c>
      <c r="N22" s="135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  <c r="AZ22" s="132"/>
      <c r="BA22" s="132"/>
      <c r="BB22" s="132"/>
      <c r="BC22" s="132"/>
      <c r="BD22" s="132"/>
      <c r="BE22" s="132"/>
      <c r="BF22" s="132"/>
      <c r="BG22" s="132"/>
      <c r="BH22" s="132"/>
      <c r="BI22" s="132"/>
      <c r="BJ22" s="132"/>
      <c r="BK22" s="132"/>
      <c r="BL22" s="132"/>
      <c r="BM22" s="132"/>
      <c r="BN22" s="132"/>
      <c r="BO22" s="132"/>
      <c r="BP22" s="132"/>
      <c r="BQ22" s="132"/>
      <c r="BR22" s="132"/>
      <c r="BS22" s="132"/>
      <c r="BT22" s="132"/>
      <c r="BU22" s="132"/>
      <c r="BV22" s="132"/>
      <c r="BW22" s="132"/>
      <c r="BX22" s="132"/>
      <c r="BY22" s="132"/>
    </row>
    <row r="23" spans="1:77" ht="14.85" customHeight="1">
      <c r="A23" s="132"/>
      <c r="B23" s="447"/>
      <c r="C23" s="717" t="s">
        <v>53</v>
      </c>
      <c r="D23" s="718"/>
      <c r="E23" s="718"/>
      <c r="F23" s="718"/>
      <c r="G23" s="719"/>
      <c r="H23" s="135"/>
      <c r="I23" s="462"/>
      <c r="J23" s="132"/>
      <c r="K23" s="445">
        <f>$M$1*I23*$L$1</f>
        <v>0</v>
      </c>
      <c r="L23" s="446"/>
      <c r="M23" s="445">
        <f>I23-K23</f>
        <v>0</v>
      </c>
      <c r="N23" s="135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2"/>
      <c r="AV23" s="132"/>
      <c r="AW23" s="132"/>
      <c r="AX23" s="132"/>
      <c r="AY23" s="132"/>
      <c r="AZ23" s="132"/>
      <c r="BA23" s="132"/>
      <c r="BB23" s="132"/>
      <c r="BC23" s="132"/>
      <c r="BD23" s="132"/>
      <c r="BE23" s="132"/>
      <c r="BF23" s="132"/>
      <c r="BG23" s="132"/>
      <c r="BH23" s="132"/>
      <c r="BI23" s="132"/>
      <c r="BJ23" s="132"/>
      <c r="BK23" s="132"/>
      <c r="BL23" s="132"/>
      <c r="BM23" s="132"/>
      <c r="BN23" s="132"/>
      <c r="BO23" s="132"/>
      <c r="BP23" s="132"/>
      <c r="BQ23" s="132"/>
      <c r="BR23" s="132"/>
      <c r="BS23" s="132"/>
      <c r="BT23" s="132"/>
      <c r="BU23" s="132"/>
      <c r="BV23" s="132"/>
      <c r="BW23" s="132"/>
      <c r="BX23" s="132"/>
      <c r="BY23" s="132"/>
    </row>
    <row r="24" spans="1:77" ht="14.85" customHeight="1" thickBot="1">
      <c r="A24" s="132"/>
      <c r="B24" s="447"/>
      <c r="C24" s="717" t="s">
        <v>53</v>
      </c>
      <c r="D24" s="718"/>
      <c r="E24" s="718"/>
      <c r="F24" s="718"/>
      <c r="G24" s="719"/>
      <c r="H24" s="135"/>
      <c r="I24" s="462"/>
      <c r="J24" s="132"/>
      <c r="K24" s="445">
        <f>$M$1*I24*$L$1</f>
        <v>0</v>
      </c>
      <c r="L24" s="446"/>
      <c r="M24" s="445">
        <f>I24-K24</f>
        <v>0</v>
      </c>
      <c r="N24" s="135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32"/>
      <c r="AO24" s="132"/>
      <c r="AP24" s="132"/>
      <c r="AQ24" s="132"/>
      <c r="AR24" s="132"/>
      <c r="AS24" s="132"/>
      <c r="AT24" s="132"/>
      <c r="AU24" s="132"/>
      <c r="AV24" s="132"/>
      <c r="AW24" s="132"/>
      <c r="AX24" s="132"/>
      <c r="AY24" s="132"/>
      <c r="AZ24" s="132"/>
      <c r="BA24" s="132"/>
      <c r="BB24" s="132"/>
      <c r="BC24" s="132"/>
      <c r="BD24" s="132"/>
      <c r="BE24" s="132"/>
      <c r="BF24" s="132"/>
      <c r="BG24" s="132"/>
      <c r="BH24" s="132"/>
      <c r="BI24" s="132"/>
      <c r="BJ24" s="132"/>
      <c r="BK24" s="132"/>
      <c r="BL24" s="132"/>
      <c r="BM24" s="132"/>
      <c r="BN24" s="132"/>
      <c r="BO24" s="132"/>
      <c r="BP24" s="132"/>
      <c r="BQ24" s="132"/>
      <c r="BR24" s="132"/>
      <c r="BS24" s="132"/>
      <c r="BT24" s="132"/>
      <c r="BU24" s="132"/>
      <c r="BV24" s="132"/>
      <c r="BW24" s="132"/>
      <c r="BX24" s="132"/>
      <c r="BY24" s="132"/>
    </row>
    <row r="25" spans="1:77" ht="14.85" customHeight="1" thickBot="1">
      <c r="A25" s="132"/>
      <c r="B25" s="463"/>
      <c r="C25" s="704" t="s">
        <v>53</v>
      </c>
      <c r="D25" s="705"/>
      <c r="E25" s="705"/>
      <c r="F25" s="705"/>
      <c r="G25" s="706"/>
      <c r="H25" s="135"/>
      <c r="I25" s="201"/>
      <c r="J25" s="132"/>
      <c r="K25" s="445">
        <f>$M$1*I25*$L$1</f>
        <v>0</v>
      </c>
      <c r="L25" s="214"/>
      <c r="M25" s="57">
        <f>I25-K25</f>
        <v>0</v>
      </c>
      <c r="N25" s="452" t="s">
        <v>37</v>
      </c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2"/>
      <c r="AR25" s="132"/>
      <c r="AS25" s="132"/>
      <c r="AT25" s="132"/>
      <c r="AU25" s="132"/>
      <c r="AV25" s="132"/>
      <c r="AW25" s="132"/>
      <c r="AX25" s="132"/>
      <c r="AY25" s="132"/>
      <c r="AZ25" s="132"/>
      <c r="BA25" s="132"/>
      <c r="BB25" s="132"/>
      <c r="BC25" s="132"/>
      <c r="BD25" s="132"/>
      <c r="BE25" s="132"/>
      <c r="BF25" s="132"/>
      <c r="BG25" s="132"/>
      <c r="BH25" s="132"/>
      <c r="BI25" s="132"/>
      <c r="BJ25" s="132"/>
      <c r="BK25" s="132"/>
      <c r="BL25" s="132"/>
      <c r="BM25" s="132"/>
      <c r="BN25" s="132"/>
      <c r="BO25" s="132"/>
      <c r="BP25" s="132"/>
      <c r="BQ25" s="132"/>
      <c r="BR25" s="132"/>
      <c r="BS25" s="132"/>
      <c r="BT25" s="132"/>
      <c r="BU25" s="132"/>
      <c r="BV25" s="132"/>
      <c r="BW25" s="132"/>
      <c r="BX25" s="132"/>
      <c r="BY25" s="132"/>
    </row>
    <row r="26" spans="1:77" ht="13.5" thickBot="1">
      <c r="A26" s="132"/>
      <c r="B26" s="135"/>
      <c r="C26" s="135"/>
      <c r="D26" s="135"/>
      <c r="E26" s="135"/>
      <c r="F26" s="464"/>
      <c r="G26" s="3" t="s">
        <v>1</v>
      </c>
      <c r="H26" s="135"/>
      <c r="I26" s="455">
        <f>SUM(I21:I25)</f>
        <v>0</v>
      </c>
      <c r="J26" s="132"/>
      <c r="K26" s="455">
        <f>SUM(K21:K25)</f>
        <v>0</v>
      </c>
      <c r="L26" s="456"/>
      <c r="M26" s="455">
        <f>SUM(M21:M25)</f>
        <v>0</v>
      </c>
      <c r="N26" s="452">
        <v>54017</v>
      </c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132"/>
      <c r="AR26" s="132"/>
      <c r="AS26" s="132"/>
      <c r="AT26" s="132"/>
      <c r="AU26" s="132"/>
      <c r="AV26" s="132"/>
      <c r="AW26" s="132"/>
      <c r="AX26" s="132"/>
      <c r="AY26" s="132"/>
      <c r="AZ26" s="132"/>
      <c r="BA26" s="132"/>
      <c r="BB26" s="132"/>
      <c r="BC26" s="132"/>
      <c r="BD26" s="132"/>
      <c r="BE26" s="132"/>
      <c r="BF26" s="132"/>
      <c r="BG26" s="132"/>
      <c r="BH26" s="132"/>
      <c r="BI26" s="132"/>
      <c r="BJ26" s="132"/>
      <c r="BK26" s="132"/>
      <c r="BL26" s="132"/>
      <c r="BM26" s="132"/>
      <c r="BN26" s="132"/>
      <c r="BO26" s="132"/>
      <c r="BP26" s="132"/>
      <c r="BQ26" s="132"/>
      <c r="BR26" s="132"/>
      <c r="BS26" s="132"/>
      <c r="BT26" s="132"/>
      <c r="BU26" s="132"/>
      <c r="BV26" s="132"/>
      <c r="BW26" s="132"/>
      <c r="BX26" s="132"/>
      <c r="BY26" s="132"/>
    </row>
    <row r="27" spans="1:77" ht="13.5" thickBot="1">
      <c r="A27" s="132"/>
      <c r="B27" s="132"/>
      <c r="C27" s="132"/>
      <c r="D27" s="132"/>
      <c r="E27" s="132"/>
      <c r="F27" s="132"/>
      <c r="H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  <c r="AM27" s="132"/>
      <c r="AN27" s="132"/>
      <c r="AO27" s="132"/>
      <c r="AP27" s="132"/>
      <c r="AQ27" s="132"/>
      <c r="AR27" s="132"/>
      <c r="AS27" s="132"/>
      <c r="AT27" s="132"/>
      <c r="AU27" s="132"/>
      <c r="AV27" s="132"/>
      <c r="AW27" s="132"/>
      <c r="AX27" s="132"/>
      <c r="AY27" s="132"/>
      <c r="AZ27" s="132"/>
      <c r="BA27" s="132"/>
      <c r="BB27" s="132"/>
      <c r="BC27" s="132"/>
      <c r="BD27" s="132"/>
      <c r="BE27" s="132"/>
      <c r="BF27" s="132"/>
      <c r="BG27" s="132"/>
      <c r="BH27" s="132"/>
      <c r="BI27" s="132"/>
      <c r="BJ27" s="132"/>
      <c r="BK27" s="132"/>
      <c r="BL27" s="132"/>
      <c r="BM27" s="132"/>
      <c r="BN27" s="132"/>
      <c r="BO27" s="132"/>
      <c r="BP27" s="132"/>
      <c r="BQ27" s="132"/>
      <c r="BR27" s="132"/>
      <c r="BS27" s="132"/>
      <c r="BT27" s="132"/>
      <c r="BU27" s="132"/>
      <c r="BV27" s="132"/>
      <c r="BW27" s="132"/>
      <c r="BX27" s="132"/>
      <c r="BY27" s="132"/>
    </row>
    <row r="28" spans="1:77" ht="13.5" thickBot="1">
      <c r="A28" s="132"/>
      <c r="B28" s="465" t="s">
        <v>24</v>
      </c>
      <c r="C28" s="720" t="s">
        <v>25</v>
      </c>
      <c r="D28" s="721"/>
      <c r="E28" s="721"/>
      <c r="F28" s="721"/>
      <c r="G28" s="722"/>
      <c r="H28" s="135"/>
      <c r="I28" s="434" t="s">
        <v>1</v>
      </c>
      <c r="J28" s="135"/>
      <c r="K28" s="436" t="s">
        <v>8</v>
      </c>
      <c r="L28" s="715" t="s">
        <v>72</v>
      </c>
      <c r="M28" s="436" t="s">
        <v>35</v>
      </c>
      <c r="N28" s="710" t="s">
        <v>11</v>
      </c>
      <c r="O28" s="135"/>
      <c r="P28" s="135"/>
      <c r="Q28" s="135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2"/>
      <c r="AK28" s="132"/>
      <c r="AL28" s="132"/>
      <c r="AM28" s="132"/>
      <c r="AN28" s="132"/>
      <c r="AO28" s="132"/>
      <c r="AP28" s="132"/>
      <c r="AQ28" s="132"/>
      <c r="AR28" s="132"/>
      <c r="AS28" s="132"/>
      <c r="AT28" s="132"/>
      <c r="AU28" s="132"/>
      <c r="AV28" s="132"/>
      <c r="AW28" s="132"/>
      <c r="AX28" s="132"/>
      <c r="AY28" s="132"/>
      <c r="AZ28" s="132"/>
      <c r="BA28" s="132"/>
      <c r="BB28" s="132"/>
      <c r="BC28" s="132"/>
      <c r="BD28" s="132"/>
      <c r="BE28" s="132"/>
      <c r="BF28" s="132"/>
      <c r="BG28" s="132"/>
      <c r="BH28" s="132"/>
      <c r="BI28" s="132"/>
      <c r="BJ28" s="132"/>
      <c r="BK28" s="132"/>
      <c r="BL28" s="132"/>
      <c r="BM28" s="132"/>
      <c r="BN28" s="132"/>
      <c r="BO28" s="132"/>
      <c r="BP28" s="132"/>
      <c r="BQ28" s="132"/>
      <c r="BR28" s="132"/>
      <c r="BS28" s="132"/>
      <c r="BT28" s="132"/>
      <c r="BU28" s="132"/>
      <c r="BV28" s="132"/>
      <c r="BW28" s="132"/>
      <c r="BX28" s="132"/>
      <c r="BY28" s="132"/>
    </row>
    <row r="29" spans="1:77" ht="26.25" thickBot="1">
      <c r="A29" s="132"/>
      <c r="B29" s="457" t="s">
        <v>111</v>
      </c>
      <c r="C29" s="723" t="s">
        <v>62</v>
      </c>
      <c r="D29" s="724"/>
      <c r="E29" s="724"/>
      <c r="F29" s="725"/>
      <c r="G29" s="48" t="s">
        <v>70</v>
      </c>
      <c r="H29" s="135"/>
      <c r="I29" s="466"/>
      <c r="J29" s="135"/>
      <c r="K29" s="438" t="s">
        <v>27</v>
      </c>
      <c r="L29" s="716"/>
      <c r="M29" s="480" t="s">
        <v>36</v>
      </c>
      <c r="N29" s="711"/>
      <c r="O29" s="135"/>
      <c r="P29" s="135"/>
      <c r="Q29" s="135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132"/>
      <c r="AK29" s="132"/>
      <c r="AL29" s="132"/>
      <c r="AM29" s="132"/>
      <c r="AN29" s="132"/>
      <c r="AO29" s="132"/>
      <c r="AP29" s="132"/>
      <c r="AQ29" s="132"/>
      <c r="AR29" s="132"/>
      <c r="AS29" s="132"/>
      <c r="AT29" s="132"/>
      <c r="AU29" s="132"/>
      <c r="AV29" s="132"/>
      <c r="AW29" s="132"/>
      <c r="AX29" s="132"/>
      <c r="AY29" s="132"/>
      <c r="AZ29" s="132"/>
      <c r="BA29" s="132"/>
      <c r="BB29" s="132"/>
      <c r="BC29" s="132"/>
      <c r="BD29" s="132"/>
      <c r="BE29" s="132"/>
      <c r="BF29" s="132"/>
      <c r="BG29" s="132"/>
      <c r="BH29" s="132"/>
      <c r="BI29" s="132"/>
      <c r="BJ29" s="132"/>
      <c r="BK29" s="132"/>
      <c r="BL29" s="132"/>
      <c r="BM29" s="132"/>
      <c r="BN29" s="132"/>
      <c r="BO29" s="132"/>
      <c r="BP29" s="132"/>
      <c r="BQ29" s="132"/>
      <c r="BR29" s="132"/>
      <c r="BS29" s="132"/>
      <c r="BT29" s="132"/>
      <c r="BU29" s="132"/>
      <c r="BV29" s="132"/>
      <c r="BW29" s="132"/>
      <c r="BX29" s="132"/>
      <c r="BY29" s="132"/>
    </row>
    <row r="30" spans="1:77">
      <c r="A30" s="132"/>
      <c r="B30" s="460"/>
      <c r="C30" s="726"/>
      <c r="D30" s="727"/>
      <c r="E30" s="727"/>
      <c r="F30" s="728"/>
      <c r="G30" s="467"/>
      <c r="H30" s="135"/>
      <c r="I30" s="167"/>
      <c r="J30" s="135"/>
      <c r="K30" s="28">
        <f>I30*$M$1</f>
        <v>0</v>
      </c>
      <c r="L30" s="214"/>
      <c r="M30" s="28">
        <f t="shared" ref="M30:M36" si="3">I30-K30</f>
        <v>0</v>
      </c>
      <c r="N30" s="214"/>
      <c r="O30" s="135"/>
      <c r="P30" s="135"/>
      <c r="Q30" s="135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132"/>
      <c r="AK30" s="132"/>
      <c r="AL30" s="132"/>
      <c r="AM30" s="132"/>
      <c r="AN30" s="132"/>
      <c r="AO30" s="132"/>
      <c r="AP30" s="132"/>
      <c r="AQ30" s="132"/>
      <c r="AR30" s="132"/>
      <c r="AS30" s="132"/>
      <c r="AT30" s="132"/>
      <c r="AU30" s="132"/>
      <c r="AV30" s="132"/>
      <c r="AW30" s="132"/>
      <c r="AX30" s="132"/>
      <c r="AY30" s="132"/>
      <c r="AZ30" s="132"/>
      <c r="BA30" s="132"/>
      <c r="BB30" s="132"/>
      <c r="BC30" s="132"/>
      <c r="BD30" s="132"/>
      <c r="BE30" s="132"/>
      <c r="BF30" s="132"/>
      <c r="BG30" s="132"/>
      <c r="BH30" s="132"/>
      <c r="BI30" s="132"/>
      <c r="BJ30" s="132"/>
      <c r="BK30" s="132"/>
      <c r="BL30" s="132"/>
      <c r="BM30" s="132"/>
      <c r="BN30" s="132"/>
      <c r="BO30" s="132"/>
      <c r="BP30" s="132"/>
      <c r="BQ30" s="132"/>
      <c r="BR30" s="132"/>
      <c r="BS30" s="132"/>
      <c r="BT30" s="132"/>
      <c r="BU30" s="132"/>
      <c r="BV30" s="132"/>
      <c r="BW30" s="132"/>
      <c r="BX30" s="132"/>
      <c r="BY30" s="132"/>
    </row>
    <row r="31" spans="1:77">
      <c r="A31" s="132"/>
      <c r="B31" s="447"/>
      <c r="C31" s="701"/>
      <c r="D31" s="702"/>
      <c r="E31" s="702"/>
      <c r="F31" s="703"/>
      <c r="G31" s="468"/>
      <c r="H31" s="135"/>
      <c r="I31" s="469"/>
      <c r="J31" s="135"/>
      <c r="K31" s="444">
        <f t="shared" ref="K31:K36" si="4">I31*$M$1</f>
        <v>0</v>
      </c>
      <c r="L31" s="446"/>
      <c r="M31" s="444">
        <f t="shared" si="3"/>
        <v>0</v>
      </c>
      <c r="N31" s="446"/>
      <c r="O31" s="135"/>
      <c r="P31" s="135"/>
      <c r="Q31" s="135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32"/>
      <c r="AO31" s="132"/>
      <c r="AP31" s="132"/>
      <c r="AQ31" s="132"/>
      <c r="AR31" s="132"/>
      <c r="AS31" s="132"/>
      <c r="AT31" s="132"/>
      <c r="AU31" s="132"/>
      <c r="AV31" s="132"/>
      <c r="AW31" s="132"/>
      <c r="AX31" s="132"/>
      <c r="AY31" s="132"/>
      <c r="AZ31" s="132"/>
      <c r="BA31" s="132"/>
      <c r="BB31" s="132"/>
      <c r="BC31" s="132"/>
      <c r="BD31" s="132"/>
      <c r="BE31" s="132"/>
      <c r="BF31" s="132"/>
      <c r="BG31" s="132"/>
      <c r="BH31" s="132"/>
      <c r="BI31" s="132"/>
      <c r="BJ31" s="132"/>
      <c r="BK31" s="132"/>
      <c r="BL31" s="132"/>
      <c r="BM31" s="132"/>
      <c r="BN31" s="132"/>
      <c r="BO31" s="132"/>
      <c r="BP31" s="132"/>
      <c r="BQ31" s="132"/>
      <c r="BR31" s="132"/>
      <c r="BS31" s="132"/>
      <c r="BT31" s="132"/>
      <c r="BU31" s="132"/>
      <c r="BV31" s="132"/>
      <c r="BW31" s="132"/>
      <c r="BX31" s="132"/>
      <c r="BY31" s="132"/>
    </row>
    <row r="32" spans="1:77">
      <c r="A32" s="132"/>
      <c r="B32" s="447"/>
      <c r="C32" s="701"/>
      <c r="D32" s="702"/>
      <c r="E32" s="702"/>
      <c r="F32" s="703"/>
      <c r="G32" s="468"/>
      <c r="H32" s="135"/>
      <c r="I32" s="469">
        <v>0</v>
      </c>
      <c r="J32" s="135"/>
      <c r="K32" s="444">
        <f t="shared" si="4"/>
        <v>0</v>
      </c>
      <c r="L32" s="446"/>
      <c r="M32" s="444">
        <f t="shared" si="3"/>
        <v>0</v>
      </c>
      <c r="N32" s="446"/>
      <c r="O32" s="135"/>
      <c r="P32" s="135"/>
      <c r="Q32" s="135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/>
      <c r="AK32" s="132"/>
      <c r="AL32" s="132"/>
      <c r="AM32" s="132"/>
      <c r="AN32" s="132"/>
      <c r="AO32" s="132"/>
      <c r="AP32" s="132"/>
      <c r="AQ32" s="132"/>
      <c r="AR32" s="132"/>
      <c r="AS32" s="132"/>
      <c r="AT32" s="132"/>
      <c r="AU32" s="132"/>
      <c r="AV32" s="132"/>
      <c r="AW32" s="132"/>
      <c r="AX32" s="132"/>
      <c r="AY32" s="132"/>
      <c r="AZ32" s="132"/>
      <c r="BA32" s="132"/>
      <c r="BB32" s="132"/>
      <c r="BC32" s="132"/>
      <c r="BD32" s="132"/>
      <c r="BE32" s="132"/>
      <c r="BF32" s="132"/>
      <c r="BG32" s="132"/>
      <c r="BH32" s="132"/>
      <c r="BI32" s="132"/>
      <c r="BJ32" s="132"/>
      <c r="BK32" s="132"/>
      <c r="BL32" s="132"/>
      <c r="BM32" s="132"/>
      <c r="BN32" s="132"/>
      <c r="BO32" s="132"/>
      <c r="BP32" s="132"/>
      <c r="BQ32" s="132"/>
      <c r="BR32" s="132"/>
      <c r="BS32" s="132"/>
      <c r="BT32" s="132"/>
      <c r="BU32" s="132"/>
      <c r="BV32" s="132"/>
      <c r="BW32" s="132"/>
      <c r="BX32" s="132"/>
      <c r="BY32" s="132"/>
    </row>
    <row r="33" spans="1:77">
      <c r="A33" s="132"/>
      <c r="B33" s="447"/>
      <c r="C33" s="701"/>
      <c r="D33" s="702"/>
      <c r="E33" s="702"/>
      <c r="F33" s="703"/>
      <c r="G33" s="468"/>
      <c r="H33" s="135"/>
      <c r="I33" s="469"/>
      <c r="J33" s="135"/>
      <c r="K33" s="444">
        <f t="shared" si="4"/>
        <v>0</v>
      </c>
      <c r="L33" s="446"/>
      <c r="M33" s="444">
        <f t="shared" si="3"/>
        <v>0</v>
      </c>
      <c r="N33" s="446"/>
      <c r="O33" s="135"/>
      <c r="P33" s="135"/>
      <c r="Q33" s="135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2"/>
      <c r="AT33" s="132"/>
      <c r="AU33" s="132"/>
      <c r="AV33" s="132"/>
      <c r="AW33" s="132"/>
      <c r="AX33" s="132"/>
      <c r="AY33" s="132"/>
      <c r="AZ33" s="132"/>
      <c r="BA33" s="132"/>
      <c r="BB33" s="132"/>
      <c r="BC33" s="132"/>
      <c r="BD33" s="132"/>
      <c r="BE33" s="132"/>
      <c r="BF33" s="132"/>
      <c r="BG33" s="132"/>
      <c r="BH33" s="132"/>
      <c r="BI33" s="132"/>
      <c r="BJ33" s="132"/>
      <c r="BK33" s="132"/>
      <c r="BL33" s="132"/>
      <c r="BM33" s="132"/>
      <c r="BN33" s="132"/>
      <c r="BO33" s="132"/>
      <c r="BP33" s="132"/>
      <c r="BQ33" s="132"/>
      <c r="BR33" s="132"/>
      <c r="BS33" s="132"/>
      <c r="BT33" s="132"/>
      <c r="BU33" s="132"/>
      <c r="BV33" s="132"/>
      <c r="BW33" s="132"/>
      <c r="BX33" s="132"/>
      <c r="BY33" s="132"/>
    </row>
    <row r="34" spans="1:77">
      <c r="A34" s="132"/>
      <c r="B34" s="447"/>
      <c r="C34" s="701"/>
      <c r="D34" s="702"/>
      <c r="E34" s="702"/>
      <c r="F34" s="703"/>
      <c r="G34" s="468"/>
      <c r="H34" s="135"/>
      <c r="I34" s="469">
        <v>0</v>
      </c>
      <c r="J34" s="135"/>
      <c r="K34" s="444">
        <f t="shared" si="4"/>
        <v>0</v>
      </c>
      <c r="L34" s="446"/>
      <c r="M34" s="444">
        <f t="shared" si="3"/>
        <v>0</v>
      </c>
      <c r="N34" s="446"/>
      <c r="O34" s="135"/>
      <c r="P34" s="135"/>
      <c r="Q34" s="135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2"/>
      <c r="BI34" s="132"/>
      <c r="BJ34" s="132"/>
      <c r="BK34" s="132"/>
      <c r="BL34" s="132"/>
      <c r="BM34" s="132"/>
      <c r="BN34" s="132"/>
      <c r="BO34" s="132"/>
      <c r="BP34" s="132"/>
      <c r="BQ34" s="132"/>
      <c r="BR34" s="132"/>
      <c r="BS34" s="132"/>
      <c r="BT34" s="132"/>
      <c r="BU34" s="132"/>
      <c r="BV34" s="132"/>
      <c r="BW34" s="132"/>
      <c r="BX34" s="132"/>
      <c r="BY34" s="132"/>
    </row>
    <row r="35" spans="1:77">
      <c r="A35" s="132"/>
      <c r="B35" s="447"/>
      <c r="C35" s="701"/>
      <c r="D35" s="702"/>
      <c r="E35" s="702"/>
      <c r="F35" s="703"/>
      <c r="G35" s="468"/>
      <c r="H35" s="135"/>
      <c r="I35" s="469"/>
      <c r="J35" s="135"/>
      <c r="K35" s="444">
        <f t="shared" si="4"/>
        <v>0</v>
      </c>
      <c r="L35" s="446"/>
      <c r="M35" s="444">
        <f t="shared" si="3"/>
        <v>0</v>
      </c>
      <c r="N35" s="446"/>
      <c r="O35" s="135"/>
      <c r="P35" s="135"/>
      <c r="Q35" s="135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32"/>
      <c r="AO35" s="132"/>
      <c r="AP35" s="132"/>
      <c r="AQ35" s="132"/>
      <c r="AR35" s="132"/>
      <c r="AS35" s="132"/>
      <c r="AT35" s="132"/>
      <c r="AU35" s="132"/>
      <c r="AV35" s="132"/>
      <c r="AW35" s="132"/>
      <c r="AX35" s="132"/>
      <c r="AY35" s="132"/>
      <c r="AZ35" s="132"/>
      <c r="BA35" s="132"/>
      <c r="BB35" s="132"/>
      <c r="BC35" s="132"/>
      <c r="BD35" s="132"/>
      <c r="BE35" s="132"/>
      <c r="BF35" s="132"/>
      <c r="BG35" s="132"/>
      <c r="BH35" s="132"/>
      <c r="BI35" s="132"/>
      <c r="BJ35" s="132"/>
      <c r="BK35" s="132"/>
      <c r="BL35" s="132"/>
      <c r="BM35" s="132"/>
      <c r="BN35" s="132"/>
      <c r="BO35" s="132"/>
      <c r="BP35" s="132"/>
      <c r="BQ35" s="132"/>
      <c r="BR35" s="132"/>
      <c r="BS35" s="132"/>
      <c r="BT35" s="132"/>
      <c r="BU35" s="132"/>
      <c r="BV35" s="132"/>
      <c r="BW35" s="132"/>
      <c r="BX35" s="132"/>
      <c r="BY35" s="132"/>
    </row>
    <row r="36" spans="1:77" ht="13.5" thickBot="1">
      <c r="A36" s="132"/>
      <c r="B36" s="470"/>
      <c r="C36" s="717"/>
      <c r="D36" s="718"/>
      <c r="E36" s="718"/>
      <c r="F36" s="719"/>
      <c r="G36" s="375"/>
      <c r="H36" s="135"/>
      <c r="I36" s="471"/>
      <c r="J36" s="135"/>
      <c r="K36" s="28">
        <f t="shared" si="4"/>
        <v>0</v>
      </c>
      <c r="L36" s="214"/>
      <c r="M36" s="28">
        <f t="shared" si="3"/>
        <v>0</v>
      </c>
      <c r="N36" s="214"/>
      <c r="O36" s="135"/>
      <c r="P36" s="135"/>
      <c r="Q36" s="135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  <c r="AM36" s="132"/>
      <c r="AN36" s="132"/>
      <c r="AO36" s="132"/>
      <c r="AP36" s="132"/>
      <c r="AQ36" s="132"/>
      <c r="AR36" s="132"/>
      <c r="AS36" s="132"/>
      <c r="AT36" s="132"/>
      <c r="AU36" s="132"/>
      <c r="AV36" s="132"/>
      <c r="AW36" s="132"/>
      <c r="AX36" s="132"/>
      <c r="AY36" s="132"/>
      <c r="AZ36" s="132"/>
      <c r="BA36" s="132"/>
      <c r="BB36" s="132"/>
      <c r="BC36" s="132"/>
      <c r="BD36" s="132"/>
      <c r="BE36" s="132"/>
      <c r="BF36" s="132"/>
      <c r="BG36" s="132"/>
      <c r="BH36" s="132"/>
      <c r="BI36" s="132"/>
      <c r="BJ36" s="132"/>
      <c r="BK36" s="132"/>
      <c r="BL36" s="132"/>
      <c r="BM36" s="132"/>
      <c r="BN36" s="132"/>
      <c r="BO36" s="132"/>
      <c r="BP36" s="132"/>
      <c r="BQ36" s="132"/>
      <c r="BR36" s="132"/>
      <c r="BS36" s="132"/>
      <c r="BT36" s="132"/>
      <c r="BU36" s="132"/>
      <c r="BV36" s="132"/>
      <c r="BW36" s="132"/>
      <c r="BX36" s="132"/>
      <c r="BY36" s="132"/>
    </row>
    <row r="37" spans="1:77" ht="13.5" thickBot="1">
      <c r="A37" s="132"/>
      <c r="B37" s="138"/>
      <c r="C37" s="138"/>
      <c r="D37" s="138"/>
      <c r="E37" s="138"/>
      <c r="F37" s="138"/>
      <c r="G37" s="472" t="s">
        <v>1</v>
      </c>
      <c r="H37" s="135"/>
      <c r="I37" s="454">
        <f>SUM(I30:I36)</f>
        <v>0</v>
      </c>
      <c r="J37" s="135"/>
      <c r="K37" s="454">
        <f>SUM(K30:K36)</f>
        <v>0</v>
      </c>
      <c r="L37" s="456"/>
      <c r="M37" s="454">
        <f>SUM(M30:M36)</f>
        <v>0</v>
      </c>
      <c r="N37" s="456"/>
      <c r="O37" s="135"/>
      <c r="P37" s="135"/>
      <c r="Q37" s="135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32"/>
      <c r="AO37" s="132"/>
      <c r="AP37" s="132"/>
      <c r="AQ37" s="132"/>
      <c r="AR37" s="132"/>
      <c r="AS37" s="132"/>
      <c r="AT37" s="132"/>
      <c r="AU37" s="132"/>
      <c r="AV37" s="132"/>
      <c r="AW37" s="132"/>
      <c r="AX37" s="132"/>
      <c r="AY37" s="132"/>
      <c r="AZ37" s="132"/>
      <c r="BA37" s="132"/>
      <c r="BB37" s="132"/>
      <c r="BC37" s="132"/>
      <c r="BD37" s="132"/>
      <c r="BE37" s="132"/>
      <c r="BF37" s="132"/>
      <c r="BG37" s="132"/>
      <c r="BH37" s="132"/>
      <c r="BI37" s="132"/>
      <c r="BJ37" s="132"/>
      <c r="BK37" s="132"/>
      <c r="BL37" s="132"/>
      <c r="BM37" s="132"/>
      <c r="BN37" s="132"/>
      <c r="BO37" s="132"/>
      <c r="BP37" s="132"/>
      <c r="BQ37" s="132"/>
      <c r="BR37" s="132"/>
      <c r="BS37" s="132"/>
      <c r="BT37" s="132"/>
      <c r="BU37" s="132"/>
      <c r="BV37" s="132"/>
      <c r="BW37" s="132"/>
      <c r="BX37" s="132"/>
      <c r="BY37" s="132"/>
    </row>
    <row r="38" spans="1:77" ht="13.5" thickBot="1">
      <c r="A38" s="132"/>
      <c r="B38" s="135"/>
      <c r="C38" s="135"/>
      <c r="D38" s="135"/>
      <c r="E38" s="135"/>
      <c r="F38" s="135"/>
      <c r="G38" s="1"/>
      <c r="H38" s="135"/>
      <c r="I38" s="1"/>
      <c r="J38" s="135"/>
      <c r="K38" s="135"/>
      <c r="L38" s="135"/>
      <c r="M38" s="135"/>
      <c r="N38" s="135"/>
      <c r="O38" s="135"/>
      <c r="P38" s="135"/>
      <c r="Q38" s="135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  <c r="AJ38" s="132"/>
      <c r="AK38" s="132"/>
      <c r="AL38" s="132"/>
      <c r="AM38" s="132"/>
      <c r="AN38" s="132"/>
      <c r="AO38" s="132"/>
      <c r="AP38" s="132"/>
      <c r="AQ38" s="132"/>
      <c r="AR38" s="132"/>
      <c r="AS38" s="132"/>
      <c r="AT38" s="132"/>
      <c r="AU38" s="132"/>
      <c r="AV38" s="132"/>
      <c r="AW38" s="132"/>
      <c r="AX38" s="132"/>
      <c r="AY38" s="132"/>
      <c r="AZ38" s="132"/>
      <c r="BA38" s="132"/>
      <c r="BB38" s="132"/>
      <c r="BC38" s="132"/>
      <c r="BD38" s="132"/>
      <c r="BE38" s="132"/>
      <c r="BF38" s="132"/>
      <c r="BG38" s="132"/>
      <c r="BH38" s="132"/>
      <c r="BI38" s="132"/>
      <c r="BJ38" s="132"/>
      <c r="BK38" s="132"/>
      <c r="BL38" s="132"/>
      <c r="BM38" s="132"/>
      <c r="BN38" s="132"/>
      <c r="BO38" s="132"/>
      <c r="BP38" s="132"/>
      <c r="BQ38" s="132"/>
      <c r="BR38" s="132"/>
      <c r="BS38" s="132"/>
      <c r="BT38" s="132"/>
      <c r="BU38" s="132"/>
      <c r="BV38" s="132"/>
      <c r="BW38" s="132"/>
      <c r="BX38" s="132"/>
      <c r="BY38" s="132"/>
    </row>
    <row r="39" spans="1:77" ht="13.5" thickBot="1">
      <c r="A39" s="132"/>
      <c r="B39" s="465" t="s">
        <v>24</v>
      </c>
      <c r="C39" s="720" t="s">
        <v>25</v>
      </c>
      <c r="D39" s="721"/>
      <c r="E39" s="721"/>
      <c r="F39" s="721"/>
      <c r="G39" s="722"/>
      <c r="H39" s="135"/>
      <c r="I39" s="434" t="s">
        <v>1</v>
      </c>
      <c r="J39" s="135"/>
      <c r="K39" s="436" t="s">
        <v>8</v>
      </c>
      <c r="L39" s="715" t="s">
        <v>172</v>
      </c>
      <c r="M39" s="436" t="s">
        <v>35</v>
      </c>
      <c r="N39" s="710" t="s">
        <v>173</v>
      </c>
      <c r="O39" s="135"/>
      <c r="P39" s="135"/>
      <c r="Q39" s="135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/>
      <c r="AG39" s="132"/>
      <c r="AH39" s="132"/>
      <c r="AI39" s="132"/>
      <c r="AJ39" s="132"/>
      <c r="AK39" s="132"/>
      <c r="AL39" s="132"/>
      <c r="AM39" s="132"/>
      <c r="AN39" s="132"/>
      <c r="AO39" s="132"/>
      <c r="AP39" s="132"/>
      <c r="AQ39" s="132"/>
      <c r="AR39" s="132"/>
      <c r="AS39" s="132"/>
      <c r="AT39" s="132"/>
      <c r="AU39" s="132"/>
      <c r="AV39" s="132"/>
      <c r="AW39" s="132"/>
      <c r="AX39" s="132"/>
      <c r="AY39" s="132"/>
      <c r="AZ39" s="132"/>
      <c r="BA39" s="132"/>
      <c r="BB39" s="132"/>
      <c r="BC39" s="132"/>
      <c r="BD39" s="132"/>
      <c r="BE39" s="132"/>
      <c r="BF39" s="132"/>
      <c r="BG39" s="132"/>
      <c r="BH39" s="132"/>
      <c r="BI39" s="132"/>
      <c r="BJ39" s="132"/>
      <c r="BK39" s="132"/>
      <c r="BL39" s="132"/>
      <c r="BM39" s="132"/>
      <c r="BN39" s="132"/>
      <c r="BO39" s="132"/>
      <c r="BP39" s="132"/>
      <c r="BQ39" s="132"/>
      <c r="BR39" s="132"/>
      <c r="BS39" s="132"/>
      <c r="BT39" s="132"/>
      <c r="BU39" s="132"/>
      <c r="BV39" s="132"/>
      <c r="BW39" s="132"/>
      <c r="BX39" s="132"/>
      <c r="BY39" s="132"/>
    </row>
    <row r="40" spans="1:77" ht="26.25" thickBot="1">
      <c r="A40" s="132"/>
      <c r="B40" s="457" t="s">
        <v>111</v>
      </c>
      <c r="C40" s="712" t="s">
        <v>64</v>
      </c>
      <c r="D40" s="713"/>
      <c r="E40" s="713"/>
      <c r="F40" s="714"/>
      <c r="G40" s="473" t="s">
        <v>63</v>
      </c>
      <c r="H40" s="135"/>
      <c r="I40" s="466"/>
      <c r="J40" s="135"/>
      <c r="K40" s="438" t="s">
        <v>27</v>
      </c>
      <c r="L40" s="716"/>
      <c r="M40" s="439" t="s">
        <v>36</v>
      </c>
      <c r="N40" s="711"/>
      <c r="O40" s="135"/>
      <c r="P40" s="135"/>
      <c r="Q40" s="135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/>
      <c r="AK40" s="132"/>
      <c r="AL40" s="132"/>
      <c r="AM40" s="132"/>
      <c r="AN40" s="132"/>
      <c r="AO40" s="132"/>
      <c r="AP40" s="132"/>
      <c r="AQ40" s="132"/>
      <c r="AR40" s="132"/>
      <c r="AS40" s="132"/>
      <c r="AT40" s="132"/>
      <c r="AU40" s="132"/>
      <c r="AV40" s="132"/>
      <c r="AW40" s="132"/>
      <c r="AX40" s="132"/>
      <c r="AY40" s="132"/>
      <c r="AZ40" s="132"/>
      <c r="BA40" s="132"/>
      <c r="BB40" s="132"/>
      <c r="BC40" s="132"/>
      <c r="BD40" s="132"/>
      <c r="BE40" s="132"/>
      <c r="BF40" s="132"/>
      <c r="BG40" s="132"/>
      <c r="BH40" s="132"/>
      <c r="BI40" s="132"/>
      <c r="BJ40" s="132"/>
      <c r="BK40" s="132"/>
      <c r="BL40" s="132"/>
      <c r="BM40" s="132"/>
      <c r="BN40" s="132"/>
      <c r="BO40" s="132"/>
      <c r="BP40" s="132"/>
      <c r="BQ40" s="132"/>
      <c r="BR40" s="132"/>
      <c r="BS40" s="132"/>
      <c r="BT40" s="132"/>
      <c r="BU40" s="132"/>
      <c r="BV40" s="132"/>
      <c r="BW40" s="132"/>
      <c r="BX40" s="132"/>
      <c r="BY40" s="132"/>
    </row>
    <row r="41" spans="1:77">
      <c r="A41" s="132"/>
      <c r="B41" s="460"/>
      <c r="C41" s="701"/>
      <c r="D41" s="702"/>
      <c r="E41" s="702"/>
      <c r="F41" s="703"/>
      <c r="G41" s="474"/>
      <c r="H41" s="135"/>
      <c r="I41" s="196"/>
      <c r="J41" s="135"/>
      <c r="K41" s="57">
        <f t="shared" ref="K41:K48" si="5">I41*$M$1</f>
        <v>0</v>
      </c>
      <c r="L41" s="214"/>
      <c r="M41" s="57">
        <f t="shared" ref="M41:M48" si="6">I41-K41</f>
        <v>0</v>
      </c>
      <c r="N41" s="214"/>
      <c r="O41" s="135"/>
      <c r="P41" s="135"/>
      <c r="Q41" s="135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2"/>
      <c r="AN41" s="132"/>
      <c r="AO41" s="132"/>
      <c r="AP41" s="132"/>
      <c r="AQ41" s="132"/>
      <c r="AR41" s="132"/>
      <c r="AS41" s="132"/>
      <c r="AT41" s="132"/>
      <c r="AU41" s="132"/>
      <c r="AV41" s="132"/>
      <c r="AW41" s="132"/>
      <c r="AX41" s="132"/>
      <c r="AY41" s="132"/>
      <c r="AZ41" s="132"/>
      <c r="BA41" s="132"/>
      <c r="BB41" s="132"/>
      <c r="BC41" s="132"/>
      <c r="BD41" s="132"/>
      <c r="BE41" s="132"/>
      <c r="BF41" s="132"/>
      <c r="BG41" s="132"/>
      <c r="BH41" s="132"/>
      <c r="BI41" s="132"/>
      <c r="BJ41" s="132"/>
      <c r="BK41" s="132"/>
      <c r="BL41" s="132"/>
      <c r="BM41" s="132"/>
      <c r="BN41" s="132"/>
      <c r="BO41" s="132"/>
      <c r="BP41" s="132"/>
      <c r="BQ41" s="132"/>
      <c r="BR41" s="132"/>
      <c r="BS41" s="132"/>
      <c r="BT41" s="132"/>
      <c r="BU41" s="132"/>
      <c r="BV41" s="132"/>
      <c r="BW41" s="132"/>
      <c r="BX41" s="132"/>
      <c r="BY41" s="132"/>
    </row>
    <row r="42" spans="1:77">
      <c r="A42" s="132"/>
      <c r="B42" s="447"/>
      <c r="C42" s="701"/>
      <c r="D42" s="702"/>
      <c r="E42" s="702"/>
      <c r="F42" s="703"/>
      <c r="G42" s="474"/>
      <c r="H42" s="135"/>
      <c r="I42" s="462"/>
      <c r="J42" s="135"/>
      <c r="K42" s="445">
        <f t="shared" si="5"/>
        <v>0</v>
      </c>
      <c r="L42" s="446"/>
      <c r="M42" s="445">
        <f t="shared" si="6"/>
        <v>0</v>
      </c>
      <c r="N42" s="446"/>
      <c r="O42" s="135"/>
      <c r="P42" s="135"/>
      <c r="Q42" s="135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  <c r="AJ42" s="132"/>
      <c r="AK42" s="132"/>
      <c r="AL42" s="132"/>
      <c r="AM42" s="132"/>
      <c r="AN42" s="132"/>
      <c r="AO42" s="132"/>
      <c r="AP42" s="132"/>
      <c r="AQ42" s="132"/>
      <c r="AR42" s="132"/>
      <c r="AS42" s="132"/>
      <c r="AT42" s="132"/>
      <c r="AU42" s="132"/>
      <c r="AV42" s="132"/>
      <c r="AW42" s="132"/>
      <c r="AX42" s="132"/>
      <c r="AY42" s="132"/>
      <c r="AZ42" s="132"/>
      <c r="BA42" s="132"/>
      <c r="BB42" s="132"/>
      <c r="BC42" s="132"/>
      <c r="BD42" s="132"/>
      <c r="BE42" s="132"/>
      <c r="BF42" s="132"/>
      <c r="BG42" s="132"/>
      <c r="BH42" s="132"/>
      <c r="BI42" s="132"/>
      <c r="BJ42" s="132"/>
      <c r="BK42" s="132"/>
      <c r="BL42" s="132"/>
      <c r="BM42" s="132"/>
      <c r="BN42" s="132"/>
      <c r="BO42" s="132"/>
      <c r="BP42" s="132"/>
      <c r="BQ42" s="132"/>
      <c r="BR42" s="132"/>
      <c r="BS42" s="132"/>
      <c r="BT42" s="132"/>
      <c r="BU42" s="132"/>
      <c r="BV42" s="132"/>
      <c r="BW42" s="132"/>
      <c r="BX42" s="132"/>
      <c r="BY42" s="132"/>
    </row>
    <row r="43" spans="1:77">
      <c r="A43" s="132"/>
      <c r="B43" s="447"/>
      <c r="C43" s="701"/>
      <c r="D43" s="702"/>
      <c r="E43" s="702"/>
      <c r="F43" s="703"/>
      <c r="G43" s="474"/>
      <c r="H43" s="135"/>
      <c r="I43" s="462"/>
      <c r="J43" s="135"/>
      <c r="K43" s="445">
        <f t="shared" si="5"/>
        <v>0</v>
      </c>
      <c r="L43" s="446"/>
      <c r="M43" s="445">
        <f t="shared" si="6"/>
        <v>0</v>
      </c>
      <c r="N43" s="446"/>
      <c r="O43" s="135"/>
      <c r="P43" s="135"/>
      <c r="Q43" s="135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2"/>
      <c r="AN43" s="132"/>
      <c r="AO43" s="132"/>
      <c r="AP43" s="132"/>
      <c r="AQ43" s="132"/>
      <c r="AR43" s="132"/>
      <c r="AS43" s="132"/>
      <c r="AT43" s="132"/>
      <c r="AU43" s="132"/>
      <c r="AV43" s="132"/>
      <c r="AW43" s="132"/>
      <c r="AX43" s="132"/>
      <c r="AY43" s="132"/>
      <c r="AZ43" s="132"/>
      <c r="BA43" s="132"/>
      <c r="BB43" s="132"/>
      <c r="BC43" s="132"/>
      <c r="BD43" s="132"/>
      <c r="BE43" s="132"/>
      <c r="BF43" s="132"/>
      <c r="BG43" s="132"/>
      <c r="BH43" s="132"/>
      <c r="BI43" s="132"/>
      <c r="BJ43" s="132"/>
      <c r="BK43" s="132"/>
      <c r="BL43" s="132"/>
      <c r="BM43" s="132"/>
      <c r="BN43" s="132"/>
      <c r="BO43" s="132"/>
      <c r="BP43" s="132"/>
      <c r="BQ43" s="132"/>
      <c r="BR43" s="132"/>
      <c r="BS43" s="132"/>
      <c r="BT43" s="132"/>
      <c r="BU43" s="132"/>
      <c r="BV43" s="132"/>
      <c r="BW43" s="132"/>
      <c r="BX43" s="132"/>
      <c r="BY43" s="132"/>
    </row>
    <row r="44" spans="1:77">
      <c r="A44" s="132"/>
      <c r="B44" s="447"/>
      <c r="C44" s="701"/>
      <c r="D44" s="702"/>
      <c r="E44" s="702"/>
      <c r="F44" s="703"/>
      <c r="G44" s="474"/>
      <c r="H44" s="135"/>
      <c r="I44" s="462">
        <v>0</v>
      </c>
      <c r="J44" s="135"/>
      <c r="K44" s="445">
        <f t="shared" si="5"/>
        <v>0</v>
      </c>
      <c r="L44" s="446"/>
      <c r="M44" s="445">
        <f t="shared" si="6"/>
        <v>0</v>
      </c>
      <c r="N44" s="446"/>
      <c r="O44" s="135"/>
      <c r="P44" s="135"/>
      <c r="Q44" s="135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H44" s="132"/>
      <c r="AI44" s="132"/>
      <c r="AJ44" s="132"/>
      <c r="AK44" s="132"/>
      <c r="AL44" s="132"/>
      <c r="AM44" s="132"/>
      <c r="AN44" s="132"/>
      <c r="AO44" s="132"/>
      <c r="AP44" s="132"/>
      <c r="AQ44" s="132"/>
      <c r="AR44" s="132"/>
      <c r="AS44" s="132"/>
      <c r="AT44" s="132"/>
      <c r="AU44" s="132"/>
      <c r="AV44" s="132"/>
      <c r="AW44" s="132"/>
      <c r="AX44" s="132"/>
      <c r="AY44" s="132"/>
      <c r="AZ44" s="132"/>
      <c r="BA44" s="132"/>
      <c r="BB44" s="132"/>
      <c r="BC44" s="132"/>
      <c r="BD44" s="132"/>
      <c r="BE44" s="132"/>
      <c r="BF44" s="132"/>
      <c r="BG44" s="132"/>
      <c r="BH44" s="132"/>
      <c r="BI44" s="132"/>
      <c r="BJ44" s="132"/>
      <c r="BK44" s="132"/>
      <c r="BL44" s="132"/>
      <c r="BM44" s="132"/>
      <c r="BN44" s="132"/>
      <c r="BO44" s="132"/>
      <c r="BP44" s="132"/>
      <c r="BQ44" s="132"/>
      <c r="BR44" s="132"/>
      <c r="BS44" s="132"/>
      <c r="BT44" s="132"/>
      <c r="BU44" s="132"/>
      <c r="BV44" s="132"/>
      <c r="BW44" s="132"/>
      <c r="BX44" s="132"/>
      <c r="BY44" s="132"/>
    </row>
    <row r="45" spans="1:77">
      <c r="A45" s="132"/>
      <c r="B45" s="447"/>
      <c r="C45" s="701"/>
      <c r="D45" s="702"/>
      <c r="E45" s="702"/>
      <c r="F45" s="703"/>
      <c r="G45" s="474"/>
      <c r="H45" s="135"/>
      <c r="I45" s="462"/>
      <c r="J45" s="135"/>
      <c r="K45" s="445">
        <f t="shared" si="5"/>
        <v>0</v>
      </c>
      <c r="L45" s="446"/>
      <c r="M45" s="445">
        <f t="shared" si="6"/>
        <v>0</v>
      </c>
      <c r="N45" s="446"/>
      <c r="O45" s="135"/>
      <c r="P45" s="135"/>
      <c r="Q45" s="135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132"/>
      <c r="AJ45" s="132"/>
      <c r="AK45" s="132"/>
      <c r="AL45" s="132"/>
      <c r="AM45" s="132"/>
      <c r="AN45" s="132"/>
      <c r="AO45" s="132"/>
      <c r="AP45" s="132"/>
      <c r="AQ45" s="132"/>
      <c r="AR45" s="132"/>
      <c r="AS45" s="132"/>
      <c r="AT45" s="132"/>
      <c r="AU45" s="132"/>
      <c r="AV45" s="132"/>
      <c r="AW45" s="132"/>
      <c r="AX45" s="132"/>
      <c r="AY45" s="132"/>
      <c r="AZ45" s="132"/>
      <c r="BA45" s="132"/>
      <c r="BB45" s="132"/>
      <c r="BC45" s="132"/>
      <c r="BD45" s="132"/>
      <c r="BE45" s="132"/>
      <c r="BF45" s="132"/>
      <c r="BG45" s="132"/>
      <c r="BH45" s="132"/>
      <c r="BI45" s="132"/>
      <c r="BJ45" s="132"/>
      <c r="BK45" s="132"/>
      <c r="BL45" s="132"/>
      <c r="BM45" s="132"/>
      <c r="BN45" s="132"/>
      <c r="BO45" s="132"/>
      <c r="BP45" s="132"/>
      <c r="BQ45" s="132"/>
      <c r="BR45" s="132"/>
      <c r="BS45" s="132"/>
      <c r="BT45" s="132"/>
      <c r="BU45" s="132"/>
      <c r="BV45" s="132"/>
      <c r="BW45" s="132"/>
      <c r="BX45" s="132"/>
      <c r="BY45" s="132"/>
    </row>
    <row r="46" spans="1:77">
      <c r="A46" s="132"/>
      <c r="B46" s="447"/>
      <c r="C46" s="701"/>
      <c r="D46" s="702"/>
      <c r="E46" s="702"/>
      <c r="F46" s="703"/>
      <c r="G46" s="474"/>
      <c r="H46" s="135"/>
      <c r="I46" s="462"/>
      <c r="J46" s="135"/>
      <c r="K46" s="445">
        <f t="shared" si="5"/>
        <v>0</v>
      </c>
      <c r="L46" s="446"/>
      <c r="M46" s="445">
        <f t="shared" si="6"/>
        <v>0</v>
      </c>
      <c r="N46" s="446"/>
      <c r="O46" s="135"/>
      <c r="P46" s="135"/>
      <c r="Q46" s="135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/>
      <c r="AG46" s="132"/>
      <c r="AH46" s="132"/>
      <c r="AI46" s="132"/>
      <c r="AJ46" s="132"/>
      <c r="AK46" s="132"/>
      <c r="AL46" s="132"/>
      <c r="AM46" s="132"/>
      <c r="AN46" s="132"/>
      <c r="AO46" s="132"/>
      <c r="AP46" s="132"/>
      <c r="AQ46" s="132"/>
      <c r="AR46" s="132"/>
      <c r="AS46" s="132"/>
      <c r="AT46" s="132"/>
      <c r="AU46" s="132"/>
      <c r="AV46" s="132"/>
      <c r="AW46" s="132"/>
      <c r="AX46" s="132"/>
      <c r="AY46" s="132"/>
      <c r="AZ46" s="132"/>
      <c r="BA46" s="132"/>
      <c r="BB46" s="132"/>
      <c r="BC46" s="132"/>
      <c r="BD46" s="132"/>
      <c r="BE46" s="132"/>
      <c r="BF46" s="132"/>
      <c r="BG46" s="132"/>
      <c r="BH46" s="132"/>
      <c r="BI46" s="132"/>
      <c r="BJ46" s="132"/>
      <c r="BK46" s="132"/>
      <c r="BL46" s="132"/>
      <c r="BM46" s="132"/>
      <c r="BN46" s="132"/>
      <c r="BO46" s="132"/>
      <c r="BP46" s="132"/>
      <c r="BQ46" s="132"/>
      <c r="BR46" s="132"/>
      <c r="BS46" s="132"/>
      <c r="BT46" s="132"/>
      <c r="BU46" s="132"/>
      <c r="BV46" s="132"/>
      <c r="BW46" s="132"/>
      <c r="BX46" s="132"/>
      <c r="BY46" s="132"/>
    </row>
    <row r="47" spans="1:77">
      <c r="A47" s="132"/>
      <c r="B47" s="447"/>
      <c r="C47" s="701"/>
      <c r="D47" s="702"/>
      <c r="E47" s="702"/>
      <c r="F47" s="703"/>
      <c r="G47" s="474"/>
      <c r="H47" s="135"/>
      <c r="I47" s="462"/>
      <c r="J47" s="135"/>
      <c r="K47" s="445">
        <f t="shared" si="5"/>
        <v>0</v>
      </c>
      <c r="L47" s="446"/>
      <c r="M47" s="445">
        <f t="shared" si="6"/>
        <v>0</v>
      </c>
      <c r="N47" s="446"/>
      <c r="O47" s="135"/>
      <c r="P47" s="135"/>
      <c r="Q47" s="135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/>
      <c r="AG47" s="132"/>
      <c r="AH47" s="132"/>
      <c r="AI47" s="132"/>
      <c r="AJ47" s="132"/>
      <c r="AK47" s="132"/>
      <c r="AL47" s="132"/>
      <c r="AM47" s="132"/>
      <c r="AN47" s="132"/>
      <c r="AO47" s="132"/>
      <c r="AP47" s="132"/>
      <c r="AQ47" s="132"/>
      <c r="AR47" s="132"/>
      <c r="AS47" s="132"/>
      <c r="AT47" s="132"/>
      <c r="AU47" s="132"/>
      <c r="AV47" s="132"/>
      <c r="AW47" s="132"/>
      <c r="AX47" s="132"/>
      <c r="AY47" s="132"/>
      <c r="AZ47" s="132"/>
      <c r="BA47" s="132"/>
      <c r="BB47" s="132"/>
      <c r="BC47" s="132"/>
      <c r="BD47" s="132"/>
      <c r="BE47" s="132"/>
      <c r="BF47" s="132"/>
      <c r="BG47" s="132"/>
      <c r="BH47" s="132"/>
      <c r="BI47" s="132"/>
      <c r="BJ47" s="132"/>
      <c r="BK47" s="132"/>
      <c r="BL47" s="132"/>
      <c r="BM47" s="132"/>
      <c r="BN47" s="132"/>
      <c r="BO47" s="132"/>
      <c r="BP47" s="132"/>
      <c r="BQ47" s="132"/>
      <c r="BR47" s="132"/>
      <c r="BS47" s="132"/>
      <c r="BT47" s="132"/>
      <c r="BU47" s="132"/>
      <c r="BV47" s="132"/>
      <c r="BW47" s="132"/>
      <c r="BX47" s="132"/>
      <c r="BY47" s="132"/>
    </row>
    <row r="48" spans="1:77" ht="13.5" thickBot="1">
      <c r="A48" s="132"/>
      <c r="B48" s="463"/>
      <c r="C48" s="704"/>
      <c r="D48" s="705"/>
      <c r="E48" s="705"/>
      <c r="F48" s="706"/>
      <c r="G48" s="475"/>
      <c r="H48" s="135"/>
      <c r="I48" s="198"/>
      <c r="J48" s="135"/>
      <c r="K48" s="57">
        <f t="shared" si="5"/>
        <v>0</v>
      </c>
      <c r="L48" s="214"/>
      <c r="M48" s="57">
        <f t="shared" si="6"/>
        <v>0</v>
      </c>
      <c r="N48" s="214"/>
      <c r="O48" s="135"/>
      <c r="P48" s="135"/>
      <c r="Q48" s="135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32"/>
      <c r="AU48" s="132"/>
      <c r="AV48" s="132"/>
      <c r="AW48" s="132"/>
      <c r="AX48" s="132"/>
      <c r="AY48" s="132"/>
      <c r="AZ48" s="132"/>
      <c r="BA48" s="132"/>
      <c r="BB48" s="132"/>
      <c r="BC48" s="132"/>
      <c r="BD48" s="132"/>
      <c r="BE48" s="132"/>
      <c r="BF48" s="132"/>
      <c r="BG48" s="132"/>
      <c r="BH48" s="132"/>
      <c r="BI48" s="132"/>
      <c r="BJ48" s="132"/>
      <c r="BK48" s="132"/>
      <c r="BL48" s="132"/>
      <c r="BM48" s="132"/>
      <c r="BN48" s="132"/>
      <c r="BO48" s="132"/>
      <c r="BP48" s="132"/>
      <c r="BQ48" s="132"/>
      <c r="BR48" s="132"/>
      <c r="BS48" s="132"/>
      <c r="BT48" s="132"/>
      <c r="BU48" s="132"/>
      <c r="BV48" s="132"/>
      <c r="BW48" s="132"/>
      <c r="BX48" s="132"/>
      <c r="BY48" s="132"/>
    </row>
    <row r="49" spans="1:77" ht="13.5" thickBot="1">
      <c r="A49" s="132"/>
      <c r="B49" s="135"/>
      <c r="C49" s="135"/>
      <c r="D49" s="135"/>
      <c r="E49" s="135"/>
      <c r="F49" s="135"/>
      <c r="G49" s="3" t="s">
        <v>1</v>
      </c>
      <c r="H49" s="135"/>
      <c r="I49" s="455">
        <f>SUM(I41:I48)</f>
        <v>0</v>
      </c>
      <c r="J49" s="135"/>
      <c r="K49" s="455">
        <f>SUM(K41:K48)</f>
        <v>0</v>
      </c>
      <c r="L49" s="456"/>
      <c r="M49" s="455">
        <f>SUM(M41:M48)</f>
        <v>0</v>
      </c>
      <c r="N49" s="456"/>
      <c r="O49" s="135"/>
      <c r="P49" s="135"/>
      <c r="Q49" s="135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2"/>
      <c r="AI49" s="132"/>
      <c r="AJ49" s="132"/>
      <c r="AK49" s="132"/>
      <c r="AL49" s="132"/>
      <c r="AM49" s="132"/>
      <c r="AN49" s="132"/>
      <c r="AO49" s="132"/>
      <c r="AP49" s="132"/>
      <c r="AQ49" s="132"/>
      <c r="AR49" s="132"/>
      <c r="AS49" s="132"/>
      <c r="AT49" s="132"/>
      <c r="AU49" s="132"/>
      <c r="AV49" s="132"/>
      <c r="AW49" s="132"/>
      <c r="AX49" s="132"/>
      <c r="AY49" s="132"/>
      <c r="AZ49" s="132"/>
      <c r="BA49" s="132"/>
      <c r="BB49" s="132"/>
      <c r="BC49" s="132"/>
      <c r="BD49" s="132"/>
      <c r="BE49" s="132"/>
      <c r="BF49" s="132"/>
      <c r="BG49" s="132"/>
      <c r="BH49" s="132"/>
      <c r="BI49" s="132"/>
      <c r="BJ49" s="132"/>
      <c r="BK49" s="132"/>
      <c r="BL49" s="132"/>
      <c r="BM49" s="132"/>
      <c r="BN49" s="132"/>
      <c r="BO49" s="132"/>
      <c r="BP49" s="132"/>
      <c r="BQ49" s="132"/>
      <c r="BR49" s="132"/>
      <c r="BS49" s="132"/>
      <c r="BT49" s="132"/>
      <c r="BU49" s="132"/>
      <c r="BV49" s="132"/>
      <c r="BW49" s="132"/>
      <c r="BX49" s="132"/>
      <c r="BY49" s="132"/>
    </row>
    <row r="50" spans="1:77" ht="13.5" thickBot="1">
      <c r="A50" s="132"/>
      <c r="B50" s="135"/>
      <c r="C50" s="135"/>
      <c r="D50" s="135"/>
      <c r="E50" s="135"/>
      <c r="F50" s="135"/>
      <c r="G50" s="1"/>
      <c r="H50" s="135"/>
      <c r="I50" s="1"/>
      <c r="J50" s="135"/>
      <c r="K50" s="135"/>
      <c r="L50" s="135"/>
      <c r="M50" s="135"/>
      <c r="N50" s="135"/>
      <c r="O50" s="135"/>
      <c r="P50" s="135"/>
      <c r="Q50" s="135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32"/>
      <c r="AL50" s="132"/>
      <c r="AM50" s="132"/>
      <c r="AN50" s="132"/>
      <c r="AO50" s="132"/>
      <c r="AP50" s="132"/>
      <c r="AQ50" s="132"/>
      <c r="AR50" s="132"/>
      <c r="AS50" s="132"/>
      <c r="AT50" s="132"/>
      <c r="AU50" s="132"/>
      <c r="AV50" s="132"/>
      <c r="AW50" s="132"/>
      <c r="AX50" s="132"/>
      <c r="AY50" s="132"/>
      <c r="AZ50" s="132"/>
      <c r="BA50" s="132"/>
      <c r="BB50" s="132"/>
      <c r="BC50" s="132"/>
      <c r="BD50" s="132"/>
      <c r="BE50" s="132"/>
      <c r="BF50" s="132"/>
      <c r="BG50" s="132"/>
      <c r="BH50" s="132"/>
      <c r="BI50" s="132"/>
      <c r="BJ50" s="132"/>
      <c r="BK50" s="132"/>
      <c r="BL50" s="132"/>
      <c r="BM50" s="132"/>
      <c r="BN50" s="132"/>
      <c r="BO50" s="132"/>
      <c r="BP50" s="132"/>
      <c r="BQ50" s="132"/>
      <c r="BR50" s="132"/>
      <c r="BS50" s="132"/>
      <c r="BT50" s="132"/>
      <c r="BU50" s="132"/>
      <c r="BV50" s="132"/>
      <c r="BW50" s="132"/>
      <c r="BX50" s="132"/>
      <c r="BY50" s="132"/>
    </row>
    <row r="51" spans="1:77" ht="13.5" thickBot="1">
      <c r="A51" s="132"/>
      <c r="B51" s="707" t="s">
        <v>65</v>
      </c>
      <c r="C51" s="708"/>
      <c r="D51" s="707" t="s">
        <v>66</v>
      </c>
      <c r="E51" s="709"/>
      <c r="F51" s="708"/>
      <c r="G51" s="436" t="s">
        <v>67</v>
      </c>
      <c r="H51" s="136"/>
      <c r="I51" s="694">
        <f>I49+I37+I26+I16</f>
        <v>0</v>
      </c>
      <c r="J51" s="136"/>
      <c r="K51" s="436" t="s">
        <v>69</v>
      </c>
      <c r="L51" s="476"/>
      <c r="M51" s="436" t="s">
        <v>69</v>
      </c>
      <c r="N51" s="135"/>
      <c r="O51" s="135"/>
      <c r="P51" s="135"/>
      <c r="Q51" s="135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/>
      <c r="AI51" s="132"/>
      <c r="AJ51" s="132"/>
      <c r="AK51" s="132"/>
      <c r="AL51" s="132"/>
      <c r="AM51" s="132"/>
      <c r="AN51" s="132"/>
      <c r="AO51" s="132"/>
      <c r="AP51" s="132"/>
      <c r="AQ51" s="132"/>
      <c r="AR51" s="132"/>
      <c r="AS51" s="132"/>
      <c r="AT51" s="132"/>
      <c r="AU51" s="132"/>
      <c r="AV51" s="132"/>
      <c r="AW51" s="132"/>
      <c r="AX51" s="132"/>
      <c r="AY51" s="132"/>
      <c r="AZ51" s="132"/>
      <c r="BA51" s="132"/>
      <c r="BB51" s="132"/>
      <c r="BC51" s="132"/>
      <c r="BD51" s="132"/>
      <c r="BE51" s="132"/>
      <c r="BF51" s="132"/>
      <c r="BG51" s="132"/>
      <c r="BH51" s="132"/>
      <c r="BI51" s="132"/>
      <c r="BJ51" s="132"/>
      <c r="BK51" s="132"/>
      <c r="BL51" s="132"/>
      <c r="BM51" s="132"/>
      <c r="BN51" s="132"/>
      <c r="BO51" s="132"/>
      <c r="BP51" s="132"/>
      <c r="BQ51" s="132"/>
      <c r="BR51" s="132"/>
      <c r="BS51" s="132"/>
      <c r="BT51" s="132"/>
      <c r="BU51" s="132"/>
      <c r="BV51" s="132"/>
      <c r="BW51" s="132"/>
      <c r="BX51" s="132"/>
      <c r="BY51" s="132"/>
    </row>
    <row r="52" spans="1:77" ht="17.25" thickBot="1">
      <c r="A52" s="132"/>
      <c r="B52" s="696" t="str">
        <f>F5</f>
        <v>Nom complet</v>
      </c>
      <c r="C52" s="697"/>
      <c r="D52" s="698"/>
      <c r="E52" s="699"/>
      <c r="F52" s="700"/>
      <c r="G52" s="139" t="s">
        <v>68</v>
      </c>
      <c r="H52" s="136"/>
      <c r="I52" s="695"/>
      <c r="J52" s="136"/>
      <c r="K52" s="477">
        <f>K49+K37+K26+K16</f>
        <v>0</v>
      </c>
      <c r="L52" s="478"/>
      <c r="M52" s="477">
        <f>M49+M37+M26+M16</f>
        <v>0</v>
      </c>
      <c r="N52" s="135"/>
      <c r="O52" s="135"/>
      <c r="P52" s="135"/>
      <c r="Q52" s="135"/>
      <c r="R52" s="132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2"/>
      <c r="AI52" s="132"/>
      <c r="AJ52" s="132"/>
      <c r="AK52" s="132"/>
      <c r="AL52" s="132"/>
      <c r="AM52" s="132"/>
      <c r="AN52" s="132"/>
      <c r="AO52" s="132"/>
      <c r="AP52" s="132"/>
      <c r="AQ52" s="132"/>
      <c r="AR52" s="132"/>
      <c r="AS52" s="132"/>
      <c r="AT52" s="132"/>
      <c r="AU52" s="132"/>
      <c r="AV52" s="132"/>
      <c r="AW52" s="132"/>
      <c r="AX52" s="132"/>
      <c r="AY52" s="132"/>
      <c r="AZ52" s="132"/>
      <c r="BA52" s="132"/>
      <c r="BB52" s="132"/>
      <c r="BC52" s="132"/>
      <c r="BD52" s="132"/>
      <c r="BE52" s="132"/>
      <c r="BF52" s="132"/>
      <c r="BG52" s="132"/>
      <c r="BH52" s="132"/>
      <c r="BI52" s="132"/>
      <c r="BJ52" s="132"/>
      <c r="BK52" s="132"/>
      <c r="BL52" s="132"/>
      <c r="BM52" s="132"/>
      <c r="BN52" s="132"/>
      <c r="BO52" s="132"/>
      <c r="BP52" s="132"/>
      <c r="BQ52" s="132"/>
      <c r="BR52" s="132"/>
      <c r="BS52" s="132"/>
      <c r="BT52" s="132"/>
      <c r="BU52" s="132"/>
      <c r="BV52" s="132"/>
      <c r="BW52" s="132"/>
      <c r="BX52" s="132"/>
      <c r="BY52" s="132"/>
    </row>
    <row r="53" spans="1:77">
      <c r="A53" s="132"/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  <c r="AP53" s="132"/>
      <c r="AQ53" s="132"/>
      <c r="AR53" s="132"/>
      <c r="AS53" s="132"/>
      <c r="AT53" s="132"/>
      <c r="AU53" s="132"/>
      <c r="AV53" s="132"/>
      <c r="AW53" s="132"/>
      <c r="AX53" s="132"/>
      <c r="AY53" s="132"/>
      <c r="AZ53" s="132"/>
      <c r="BA53" s="132"/>
      <c r="BB53" s="132"/>
      <c r="BC53" s="132"/>
      <c r="BD53" s="132"/>
      <c r="BE53" s="132"/>
      <c r="BF53" s="132"/>
      <c r="BG53" s="132"/>
      <c r="BH53" s="132"/>
      <c r="BI53" s="132"/>
      <c r="BJ53" s="132"/>
      <c r="BK53" s="132"/>
      <c r="BL53" s="132"/>
      <c r="BM53" s="132"/>
      <c r="BN53" s="132"/>
      <c r="BO53" s="132"/>
      <c r="BP53" s="132"/>
      <c r="BQ53" s="132"/>
      <c r="BR53" s="132"/>
      <c r="BS53" s="132"/>
      <c r="BT53" s="132"/>
      <c r="BU53" s="132"/>
      <c r="BV53" s="132"/>
      <c r="BW53" s="132"/>
      <c r="BX53" s="132"/>
      <c r="BY53" s="132"/>
    </row>
    <row r="54" spans="1:77">
      <c r="A54" s="132"/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2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/>
      <c r="AG54" s="132"/>
      <c r="AH54" s="132"/>
      <c r="AI54" s="132"/>
      <c r="AJ54" s="132"/>
      <c r="AK54" s="132"/>
      <c r="AL54" s="132"/>
      <c r="AM54" s="132"/>
      <c r="AN54" s="132"/>
      <c r="AO54" s="132"/>
      <c r="AP54" s="132"/>
      <c r="AQ54" s="132"/>
      <c r="AR54" s="132"/>
      <c r="AS54" s="132"/>
      <c r="AT54" s="132"/>
      <c r="AU54" s="132"/>
      <c r="AV54" s="132"/>
      <c r="AW54" s="132"/>
      <c r="AX54" s="132"/>
      <c r="AY54" s="132"/>
      <c r="AZ54" s="132"/>
      <c r="BA54" s="132"/>
      <c r="BB54" s="132"/>
      <c r="BC54" s="132"/>
      <c r="BD54" s="132"/>
      <c r="BE54" s="132"/>
      <c r="BF54" s="132"/>
      <c r="BG54" s="132"/>
      <c r="BH54" s="132"/>
      <c r="BI54" s="132"/>
      <c r="BJ54" s="132"/>
      <c r="BK54" s="132"/>
      <c r="BL54" s="132"/>
      <c r="BM54" s="132"/>
      <c r="BN54" s="132"/>
      <c r="BO54" s="132"/>
      <c r="BP54" s="132"/>
      <c r="BQ54" s="132"/>
      <c r="BR54" s="132"/>
      <c r="BS54" s="132"/>
      <c r="BT54" s="132"/>
      <c r="BU54" s="132"/>
      <c r="BV54" s="132"/>
      <c r="BW54" s="132"/>
      <c r="BX54" s="132"/>
      <c r="BY54" s="132"/>
    </row>
    <row r="55" spans="1:77">
      <c r="A55" s="132"/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  <c r="AG55" s="132"/>
      <c r="AH55" s="132"/>
      <c r="AI55" s="132"/>
      <c r="AJ55" s="132"/>
      <c r="AK55" s="132"/>
      <c r="AL55" s="132"/>
      <c r="AM55" s="132"/>
      <c r="AN55" s="132"/>
      <c r="AO55" s="132"/>
      <c r="AP55" s="132"/>
      <c r="AQ55" s="132"/>
      <c r="AR55" s="132"/>
      <c r="AS55" s="132"/>
      <c r="AT55" s="132"/>
      <c r="AU55" s="132"/>
      <c r="AV55" s="132"/>
      <c r="AW55" s="132"/>
      <c r="AX55" s="132"/>
      <c r="AY55" s="132"/>
      <c r="AZ55" s="132"/>
      <c r="BA55" s="132"/>
      <c r="BB55" s="132"/>
      <c r="BC55" s="132"/>
      <c r="BD55" s="132"/>
      <c r="BE55" s="132"/>
      <c r="BF55" s="132"/>
      <c r="BG55" s="132"/>
      <c r="BH55" s="132"/>
      <c r="BI55" s="132"/>
      <c r="BJ55" s="132"/>
      <c r="BK55" s="132"/>
      <c r="BL55" s="132"/>
      <c r="BM55" s="132"/>
      <c r="BN55" s="132"/>
      <c r="BO55" s="132"/>
      <c r="BP55" s="132"/>
      <c r="BQ55" s="132"/>
      <c r="BR55" s="132"/>
      <c r="BS55" s="132"/>
      <c r="BT55" s="132"/>
      <c r="BU55" s="132"/>
      <c r="BV55" s="132"/>
      <c r="BW55" s="132"/>
      <c r="BX55" s="132"/>
      <c r="BY55" s="132"/>
    </row>
    <row r="56" spans="1:77" ht="15.75">
      <c r="A56" s="132"/>
      <c r="B56" s="140" t="s">
        <v>175</v>
      </c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  <c r="AJ56" s="132"/>
      <c r="AK56" s="132"/>
      <c r="AL56" s="132"/>
      <c r="AM56" s="132"/>
      <c r="AN56" s="132"/>
      <c r="AO56" s="132"/>
      <c r="AP56" s="132"/>
      <c r="AQ56" s="132"/>
      <c r="AR56" s="132"/>
      <c r="AS56" s="132"/>
      <c r="AT56" s="132"/>
      <c r="AU56" s="132"/>
      <c r="AV56" s="132"/>
      <c r="AW56" s="132"/>
      <c r="AX56" s="132"/>
      <c r="AY56" s="132"/>
      <c r="AZ56" s="132"/>
      <c r="BA56" s="132"/>
      <c r="BB56" s="132"/>
      <c r="BC56" s="132"/>
      <c r="BD56" s="132"/>
      <c r="BE56" s="132"/>
      <c r="BF56" s="132"/>
      <c r="BG56" s="132"/>
      <c r="BH56" s="132"/>
      <c r="BI56" s="132"/>
      <c r="BJ56" s="132"/>
      <c r="BK56" s="132"/>
      <c r="BL56" s="132"/>
      <c r="BM56" s="132"/>
      <c r="BN56" s="132"/>
      <c r="BO56" s="132"/>
      <c r="BP56" s="132"/>
      <c r="BQ56" s="132"/>
      <c r="BR56" s="132"/>
      <c r="BS56" s="132"/>
      <c r="BT56" s="132"/>
      <c r="BU56" s="132"/>
      <c r="BV56" s="132"/>
      <c r="BW56" s="132"/>
      <c r="BX56" s="132"/>
      <c r="BY56" s="132"/>
    </row>
    <row r="57" spans="1:77">
      <c r="A57" s="132"/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  <c r="AG57" s="132"/>
      <c r="AH57" s="132"/>
      <c r="AI57" s="132"/>
      <c r="AJ57" s="132"/>
      <c r="AK57" s="132"/>
      <c r="AL57" s="132"/>
      <c r="AM57" s="132"/>
      <c r="AN57" s="132"/>
      <c r="AO57" s="132"/>
      <c r="AP57" s="132"/>
      <c r="AQ57" s="132"/>
      <c r="AR57" s="132"/>
      <c r="AS57" s="132"/>
      <c r="AT57" s="132"/>
      <c r="AU57" s="132"/>
      <c r="AV57" s="132"/>
      <c r="AW57" s="132"/>
      <c r="AX57" s="132"/>
      <c r="AY57" s="132"/>
      <c r="AZ57" s="132"/>
      <c r="BA57" s="132"/>
      <c r="BB57" s="132"/>
      <c r="BC57" s="132"/>
      <c r="BD57" s="132"/>
      <c r="BE57" s="132"/>
      <c r="BF57" s="132"/>
      <c r="BG57" s="132"/>
      <c r="BH57" s="132"/>
      <c r="BI57" s="132"/>
      <c r="BJ57" s="132"/>
      <c r="BK57" s="132"/>
      <c r="BL57" s="132"/>
      <c r="BM57" s="132"/>
      <c r="BN57" s="132"/>
      <c r="BO57" s="132"/>
      <c r="BP57" s="132"/>
      <c r="BQ57" s="132"/>
      <c r="BR57" s="132"/>
      <c r="BS57" s="132"/>
      <c r="BT57" s="132"/>
      <c r="BU57" s="132"/>
      <c r="BV57" s="132"/>
      <c r="BW57" s="132"/>
      <c r="BX57" s="132"/>
      <c r="BY57" s="132"/>
    </row>
    <row r="58" spans="1:77">
      <c r="A58" s="132"/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  <c r="AG58" s="132"/>
      <c r="AH58" s="132"/>
      <c r="AI58" s="132"/>
      <c r="AJ58" s="132"/>
      <c r="AK58" s="132"/>
      <c r="AL58" s="132"/>
      <c r="AM58" s="132"/>
      <c r="AN58" s="132"/>
      <c r="AO58" s="132"/>
      <c r="AP58" s="132"/>
      <c r="AQ58" s="132"/>
      <c r="AR58" s="132"/>
      <c r="AS58" s="132"/>
      <c r="AT58" s="132"/>
      <c r="AU58" s="132"/>
      <c r="AV58" s="132"/>
      <c r="AW58" s="132"/>
      <c r="AX58" s="132"/>
      <c r="AY58" s="132"/>
      <c r="AZ58" s="132"/>
      <c r="BA58" s="132"/>
      <c r="BB58" s="132"/>
      <c r="BC58" s="132"/>
      <c r="BD58" s="132"/>
      <c r="BE58" s="132"/>
      <c r="BF58" s="132"/>
      <c r="BG58" s="132"/>
      <c r="BH58" s="132"/>
      <c r="BI58" s="132"/>
      <c r="BJ58" s="132"/>
      <c r="BK58" s="132"/>
      <c r="BL58" s="132"/>
      <c r="BM58" s="132"/>
      <c r="BN58" s="132"/>
      <c r="BO58" s="132"/>
      <c r="BP58" s="132"/>
      <c r="BQ58" s="132"/>
      <c r="BR58" s="132"/>
      <c r="BS58" s="132"/>
      <c r="BT58" s="132"/>
      <c r="BU58" s="132"/>
      <c r="BV58" s="132"/>
      <c r="BW58" s="132"/>
      <c r="BX58" s="132"/>
      <c r="BY58" s="132"/>
    </row>
    <row r="59" spans="1:77">
      <c r="A59" s="132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  <c r="AG59" s="132"/>
      <c r="AH59" s="132"/>
      <c r="AI59" s="132"/>
      <c r="AJ59" s="132"/>
      <c r="AK59" s="132"/>
      <c r="AL59" s="132"/>
      <c r="AM59" s="132"/>
      <c r="AN59" s="132"/>
      <c r="AO59" s="132"/>
      <c r="AP59" s="132"/>
      <c r="AQ59" s="132"/>
      <c r="AR59" s="132"/>
      <c r="AS59" s="132"/>
      <c r="AT59" s="132"/>
      <c r="AU59" s="132"/>
      <c r="AV59" s="132"/>
      <c r="AW59" s="132"/>
      <c r="AX59" s="132"/>
      <c r="AY59" s="132"/>
      <c r="AZ59" s="132"/>
      <c r="BA59" s="132"/>
      <c r="BB59" s="132"/>
      <c r="BC59" s="132"/>
      <c r="BD59" s="132"/>
      <c r="BE59" s="132"/>
      <c r="BF59" s="132"/>
      <c r="BG59" s="132"/>
      <c r="BH59" s="132"/>
      <c r="BI59" s="132"/>
      <c r="BJ59" s="132"/>
      <c r="BK59" s="132"/>
      <c r="BL59" s="132"/>
      <c r="BM59" s="132"/>
      <c r="BN59" s="132"/>
      <c r="BO59" s="132"/>
      <c r="BP59" s="132"/>
      <c r="BQ59" s="132"/>
      <c r="BR59" s="132"/>
      <c r="BS59" s="132"/>
      <c r="BT59" s="132"/>
      <c r="BU59" s="132"/>
      <c r="BV59" s="132"/>
      <c r="BW59" s="132"/>
      <c r="BX59" s="132"/>
      <c r="BY59" s="132"/>
    </row>
    <row r="60" spans="1:77">
      <c r="A60" s="132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32"/>
      <c r="AL60" s="132"/>
      <c r="AM60" s="132"/>
      <c r="AN60" s="132"/>
      <c r="AO60" s="132"/>
      <c r="AP60" s="132"/>
      <c r="AQ60" s="132"/>
      <c r="AR60" s="132"/>
      <c r="AS60" s="132"/>
      <c r="AT60" s="132"/>
      <c r="AU60" s="132"/>
      <c r="AV60" s="132"/>
      <c r="AW60" s="132"/>
      <c r="AX60" s="132"/>
      <c r="AY60" s="132"/>
      <c r="AZ60" s="132"/>
      <c r="BA60" s="132"/>
      <c r="BB60" s="132"/>
      <c r="BC60" s="132"/>
      <c r="BD60" s="132"/>
      <c r="BE60" s="132"/>
      <c r="BF60" s="132"/>
      <c r="BG60" s="132"/>
      <c r="BH60" s="132"/>
      <c r="BI60" s="132"/>
      <c r="BJ60" s="132"/>
      <c r="BK60" s="132"/>
      <c r="BL60" s="132"/>
      <c r="BM60" s="132"/>
      <c r="BN60" s="132"/>
      <c r="BO60" s="132"/>
      <c r="BP60" s="132"/>
      <c r="BQ60" s="132"/>
      <c r="BR60" s="132"/>
      <c r="BS60" s="132"/>
      <c r="BT60" s="132"/>
      <c r="BU60" s="132"/>
      <c r="BV60" s="132"/>
      <c r="BW60" s="132"/>
      <c r="BX60" s="132"/>
      <c r="BY60" s="132"/>
    </row>
    <row r="61" spans="1:77">
      <c r="A61" s="132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32"/>
      <c r="AL61" s="132"/>
      <c r="AM61" s="132"/>
      <c r="AN61" s="132"/>
      <c r="AO61" s="132"/>
      <c r="AP61" s="132"/>
      <c r="AQ61" s="132"/>
      <c r="AR61" s="132"/>
      <c r="AS61" s="132"/>
      <c r="AT61" s="132"/>
      <c r="AU61" s="132"/>
      <c r="AV61" s="132"/>
      <c r="AW61" s="132"/>
      <c r="AX61" s="132"/>
      <c r="AY61" s="132"/>
      <c r="AZ61" s="132"/>
      <c r="BA61" s="132"/>
      <c r="BB61" s="132"/>
      <c r="BC61" s="132"/>
      <c r="BD61" s="132"/>
      <c r="BE61" s="132"/>
      <c r="BF61" s="132"/>
      <c r="BG61" s="132"/>
      <c r="BH61" s="132"/>
      <c r="BI61" s="132"/>
      <c r="BJ61" s="132"/>
      <c r="BK61" s="132"/>
      <c r="BL61" s="132"/>
      <c r="BM61" s="132"/>
      <c r="BN61" s="132"/>
      <c r="BO61" s="132"/>
      <c r="BP61" s="132"/>
      <c r="BQ61" s="132"/>
      <c r="BR61" s="132"/>
      <c r="BS61" s="132"/>
      <c r="BT61" s="132"/>
      <c r="BU61" s="132"/>
      <c r="BV61" s="132"/>
      <c r="BW61" s="132"/>
      <c r="BX61" s="132"/>
      <c r="BY61" s="132"/>
    </row>
    <row r="62" spans="1:77">
      <c r="A62" s="132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32"/>
      <c r="AL62" s="132"/>
      <c r="AM62" s="132"/>
      <c r="AN62" s="132"/>
      <c r="AO62" s="132"/>
      <c r="AP62" s="132"/>
      <c r="AQ62" s="132"/>
      <c r="AR62" s="132"/>
      <c r="AS62" s="132"/>
      <c r="AT62" s="132"/>
      <c r="AU62" s="132"/>
      <c r="AV62" s="132"/>
      <c r="AW62" s="132"/>
      <c r="AX62" s="132"/>
      <c r="AY62" s="132"/>
      <c r="AZ62" s="132"/>
      <c r="BA62" s="132"/>
      <c r="BB62" s="132"/>
      <c r="BC62" s="132"/>
      <c r="BD62" s="132"/>
      <c r="BE62" s="132"/>
      <c r="BF62" s="132"/>
      <c r="BG62" s="132"/>
      <c r="BH62" s="132"/>
      <c r="BI62" s="132"/>
      <c r="BJ62" s="132"/>
      <c r="BK62" s="132"/>
      <c r="BL62" s="132"/>
      <c r="BM62" s="132"/>
      <c r="BN62" s="132"/>
      <c r="BO62" s="132"/>
      <c r="BP62" s="132"/>
      <c r="BQ62" s="132"/>
      <c r="BR62" s="132"/>
      <c r="BS62" s="132"/>
      <c r="BT62" s="132"/>
      <c r="BU62" s="132"/>
      <c r="BV62" s="132"/>
      <c r="BW62" s="132"/>
      <c r="BX62" s="132"/>
      <c r="BY62" s="132"/>
    </row>
    <row r="63" spans="1:77">
      <c r="A63" s="132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32"/>
      <c r="AL63" s="132"/>
      <c r="AM63" s="132"/>
      <c r="AN63" s="132"/>
      <c r="AO63" s="132"/>
      <c r="AP63" s="132"/>
      <c r="AQ63" s="132"/>
      <c r="AR63" s="132"/>
      <c r="AS63" s="132"/>
      <c r="AT63" s="132"/>
      <c r="AU63" s="132"/>
      <c r="AV63" s="132"/>
      <c r="AW63" s="132"/>
      <c r="AX63" s="132"/>
      <c r="AY63" s="132"/>
      <c r="AZ63" s="132"/>
      <c r="BA63" s="132"/>
      <c r="BB63" s="132"/>
      <c r="BC63" s="132"/>
      <c r="BD63" s="132"/>
      <c r="BE63" s="132"/>
      <c r="BF63" s="132"/>
      <c r="BG63" s="132"/>
      <c r="BH63" s="132"/>
      <c r="BI63" s="132"/>
      <c r="BJ63" s="132"/>
      <c r="BK63" s="132"/>
      <c r="BL63" s="132"/>
      <c r="BM63" s="132"/>
      <c r="BN63" s="132"/>
      <c r="BO63" s="132"/>
      <c r="BP63" s="132"/>
      <c r="BQ63" s="132"/>
      <c r="BR63" s="132"/>
      <c r="BS63" s="132"/>
      <c r="BT63" s="132"/>
      <c r="BU63" s="132"/>
      <c r="BV63" s="132"/>
      <c r="BW63" s="132"/>
      <c r="BX63" s="132"/>
      <c r="BY63" s="132"/>
    </row>
    <row r="64" spans="1:77">
      <c r="A64" s="132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32"/>
      <c r="AL64" s="132"/>
      <c r="AM64" s="132"/>
      <c r="AN64" s="132"/>
      <c r="AO64" s="132"/>
      <c r="AP64" s="132"/>
      <c r="AQ64" s="132"/>
      <c r="AR64" s="132"/>
      <c r="AS64" s="132"/>
      <c r="AT64" s="132"/>
      <c r="AU64" s="132"/>
      <c r="AV64" s="132"/>
      <c r="AW64" s="132"/>
      <c r="AX64" s="132"/>
      <c r="AY64" s="132"/>
      <c r="AZ64" s="132"/>
      <c r="BA64" s="132"/>
      <c r="BB64" s="132"/>
      <c r="BC64" s="132"/>
      <c r="BD64" s="132"/>
      <c r="BE64" s="132"/>
      <c r="BF64" s="132"/>
      <c r="BG64" s="132"/>
      <c r="BH64" s="132"/>
      <c r="BI64" s="132"/>
      <c r="BJ64" s="132"/>
      <c r="BK64" s="132"/>
      <c r="BL64" s="132"/>
      <c r="BM64" s="132"/>
      <c r="BN64" s="132"/>
      <c r="BO64" s="132"/>
      <c r="BP64" s="132"/>
      <c r="BQ64" s="132"/>
      <c r="BR64" s="132"/>
      <c r="BS64" s="132"/>
      <c r="BT64" s="132"/>
      <c r="BU64" s="132"/>
      <c r="BV64" s="132"/>
      <c r="BW64" s="132"/>
      <c r="BX64" s="132"/>
      <c r="BY64" s="132"/>
    </row>
    <row r="65" spans="1:77">
      <c r="A65" s="132"/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32"/>
      <c r="AL65" s="132"/>
      <c r="AM65" s="132"/>
      <c r="AN65" s="132"/>
      <c r="AO65" s="132"/>
      <c r="AP65" s="132"/>
      <c r="AQ65" s="132"/>
      <c r="AR65" s="132"/>
      <c r="AS65" s="132"/>
      <c r="AT65" s="132"/>
      <c r="AU65" s="132"/>
      <c r="AV65" s="132"/>
      <c r="AW65" s="132"/>
      <c r="AX65" s="132"/>
      <c r="AY65" s="132"/>
      <c r="AZ65" s="132"/>
      <c r="BA65" s="132"/>
      <c r="BB65" s="132"/>
      <c r="BC65" s="132"/>
      <c r="BD65" s="132"/>
      <c r="BE65" s="132"/>
      <c r="BF65" s="132"/>
      <c r="BG65" s="132"/>
      <c r="BH65" s="132"/>
      <c r="BI65" s="132"/>
      <c r="BJ65" s="132"/>
      <c r="BK65" s="132"/>
      <c r="BL65" s="132"/>
      <c r="BM65" s="132"/>
      <c r="BN65" s="132"/>
      <c r="BO65" s="132"/>
      <c r="BP65" s="132"/>
      <c r="BQ65" s="132"/>
      <c r="BR65" s="132"/>
      <c r="BS65" s="132"/>
      <c r="BT65" s="132"/>
      <c r="BU65" s="132"/>
      <c r="BV65" s="132"/>
      <c r="BW65" s="132"/>
      <c r="BX65" s="132"/>
      <c r="BY65" s="132"/>
    </row>
    <row r="66" spans="1:77">
      <c r="A66" s="132"/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32"/>
      <c r="AL66" s="132"/>
      <c r="AM66" s="132"/>
      <c r="AN66" s="132"/>
      <c r="AO66" s="132"/>
      <c r="AP66" s="132"/>
      <c r="AQ66" s="132"/>
      <c r="AR66" s="132"/>
      <c r="AS66" s="132"/>
      <c r="AT66" s="132"/>
      <c r="AU66" s="132"/>
      <c r="AV66" s="132"/>
      <c r="AW66" s="132"/>
      <c r="AX66" s="132"/>
      <c r="AY66" s="132"/>
      <c r="AZ66" s="132"/>
      <c r="BA66" s="132"/>
      <c r="BB66" s="132"/>
      <c r="BC66" s="132"/>
      <c r="BD66" s="132"/>
      <c r="BE66" s="132"/>
      <c r="BF66" s="132"/>
      <c r="BG66" s="132"/>
      <c r="BH66" s="132"/>
      <c r="BI66" s="132"/>
      <c r="BJ66" s="132"/>
      <c r="BK66" s="132"/>
      <c r="BL66" s="132"/>
      <c r="BM66" s="132"/>
      <c r="BN66" s="132"/>
      <c r="BO66" s="132"/>
      <c r="BP66" s="132"/>
      <c r="BQ66" s="132"/>
      <c r="BR66" s="132"/>
      <c r="BS66" s="132"/>
      <c r="BT66" s="132"/>
      <c r="BU66" s="132"/>
      <c r="BV66" s="132"/>
      <c r="BW66" s="132"/>
      <c r="BX66" s="132"/>
      <c r="BY66" s="132"/>
    </row>
    <row r="67" spans="1:77">
      <c r="A67" s="132"/>
      <c r="B67" s="135"/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2"/>
      <c r="AR67" s="132"/>
      <c r="AS67" s="132"/>
      <c r="AT67" s="132"/>
      <c r="AU67" s="132"/>
      <c r="AV67" s="132"/>
      <c r="AW67" s="132"/>
      <c r="AX67" s="132"/>
      <c r="AY67" s="132"/>
      <c r="AZ67" s="132"/>
      <c r="BA67" s="132"/>
      <c r="BB67" s="132"/>
      <c r="BC67" s="132"/>
      <c r="BD67" s="132"/>
      <c r="BE67" s="132"/>
      <c r="BF67" s="132"/>
      <c r="BG67" s="132"/>
      <c r="BH67" s="132"/>
      <c r="BI67" s="132"/>
      <c r="BJ67" s="132"/>
      <c r="BK67" s="132"/>
      <c r="BL67" s="132"/>
      <c r="BM67" s="132"/>
      <c r="BN67" s="132"/>
      <c r="BO67" s="132"/>
      <c r="BP67" s="132"/>
      <c r="BQ67" s="132"/>
      <c r="BR67" s="132"/>
      <c r="BS67" s="132"/>
      <c r="BT67" s="132"/>
      <c r="BU67" s="132"/>
      <c r="BV67" s="132"/>
      <c r="BW67" s="132"/>
      <c r="BX67" s="132"/>
      <c r="BY67" s="132"/>
    </row>
    <row r="68" spans="1:77">
      <c r="A68" s="132"/>
      <c r="B68" s="135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32"/>
      <c r="AL68" s="132"/>
      <c r="AM68" s="132"/>
      <c r="AN68" s="132"/>
      <c r="AO68" s="132"/>
      <c r="AP68" s="132"/>
      <c r="AQ68" s="132"/>
      <c r="AR68" s="132"/>
      <c r="AS68" s="132"/>
      <c r="AT68" s="132"/>
      <c r="AU68" s="132"/>
      <c r="AV68" s="132"/>
      <c r="AW68" s="132"/>
      <c r="AX68" s="132"/>
      <c r="AY68" s="132"/>
      <c r="AZ68" s="132"/>
      <c r="BA68" s="132"/>
      <c r="BB68" s="132"/>
      <c r="BC68" s="132"/>
      <c r="BD68" s="132"/>
      <c r="BE68" s="132"/>
      <c r="BF68" s="132"/>
      <c r="BG68" s="132"/>
      <c r="BH68" s="132"/>
      <c r="BI68" s="132"/>
      <c r="BJ68" s="132"/>
      <c r="BK68" s="132"/>
      <c r="BL68" s="132"/>
      <c r="BM68" s="132"/>
      <c r="BN68" s="132"/>
      <c r="BO68" s="132"/>
      <c r="BP68" s="132"/>
      <c r="BQ68" s="132"/>
      <c r="BR68" s="132"/>
      <c r="BS68" s="132"/>
      <c r="BT68" s="132"/>
      <c r="BU68" s="132"/>
      <c r="BV68" s="132"/>
      <c r="BW68" s="132"/>
      <c r="BX68" s="132"/>
      <c r="BY68" s="132"/>
    </row>
    <row r="69" spans="1:77">
      <c r="A69" s="132"/>
      <c r="B69" s="135"/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2"/>
      <c r="AL69" s="132"/>
      <c r="AM69" s="132"/>
      <c r="AN69" s="132"/>
      <c r="AO69" s="132"/>
      <c r="AP69" s="132"/>
      <c r="AQ69" s="132"/>
      <c r="AR69" s="132"/>
      <c r="AS69" s="132"/>
      <c r="AT69" s="132"/>
      <c r="AU69" s="132"/>
      <c r="AV69" s="132"/>
      <c r="AW69" s="132"/>
      <c r="AX69" s="132"/>
      <c r="AY69" s="132"/>
      <c r="AZ69" s="132"/>
      <c r="BA69" s="132"/>
      <c r="BB69" s="132"/>
      <c r="BC69" s="132"/>
      <c r="BD69" s="132"/>
      <c r="BE69" s="132"/>
      <c r="BF69" s="132"/>
      <c r="BG69" s="132"/>
      <c r="BH69" s="132"/>
      <c r="BI69" s="132"/>
      <c r="BJ69" s="132"/>
      <c r="BK69" s="132"/>
      <c r="BL69" s="132"/>
      <c r="BM69" s="132"/>
      <c r="BN69" s="132"/>
      <c r="BO69" s="132"/>
      <c r="BP69" s="132"/>
      <c r="BQ69" s="132"/>
      <c r="BR69" s="132"/>
      <c r="BS69" s="132"/>
      <c r="BT69" s="132"/>
      <c r="BU69" s="132"/>
      <c r="BV69" s="132"/>
      <c r="BW69" s="132"/>
      <c r="BX69" s="132"/>
      <c r="BY69" s="132"/>
    </row>
    <row r="70" spans="1:77">
      <c r="A70" s="132"/>
      <c r="B70" s="135"/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2"/>
      <c r="AE70" s="132"/>
      <c r="AF70" s="132"/>
      <c r="AG70" s="132"/>
      <c r="AH70" s="132"/>
      <c r="AI70" s="132"/>
      <c r="AJ70" s="132"/>
      <c r="AK70" s="132"/>
      <c r="AL70" s="132"/>
      <c r="AM70" s="132"/>
      <c r="AN70" s="132"/>
      <c r="AO70" s="132"/>
      <c r="AP70" s="132"/>
      <c r="AQ70" s="132"/>
      <c r="AR70" s="132"/>
      <c r="AS70" s="132"/>
      <c r="AT70" s="132"/>
      <c r="AU70" s="132"/>
      <c r="AV70" s="132"/>
      <c r="AW70" s="132"/>
      <c r="AX70" s="132"/>
      <c r="AY70" s="132"/>
      <c r="AZ70" s="132"/>
      <c r="BA70" s="132"/>
      <c r="BB70" s="132"/>
      <c r="BC70" s="132"/>
      <c r="BD70" s="132"/>
      <c r="BE70" s="132"/>
      <c r="BF70" s="132"/>
      <c r="BG70" s="132"/>
      <c r="BH70" s="132"/>
      <c r="BI70" s="132"/>
      <c r="BJ70" s="132"/>
      <c r="BK70" s="132"/>
      <c r="BL70" s="132"/>
      <c r="BM70" s="132"/>
      <c r="BN70" s="132"/>
      <c r="BO70" s="132"/>
      <c r="BP70" s="132"/>
      <c r="BQ70" s="132"/>
      <c r="BR70" s="132"/>
      <c r="BS70" s="132"/>
      <c r="BT70" s="132"/>
      <c r="BU70" s="132"/>
      <c r="BV70" s="132"/>
      <c r="BW70" s="132"/>
      <c r="BX70" s="132"/>
      <c r="BY70" s="132"/>
    </row>
    <row r="71" spans="1:77">
      <c r="A71" s="132"/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2"/>
      <c r="S71" s="132"/>
      <c r="T71" s="132"/>
      <c r="U71" s="132"/>
      <c r="V71" s="132"/>
      <c r="W71" s="132"/>
      <c r="X71" s="132"/>
      <c r="Y71" s="132"/>
      <c r="Z71" s="132"/>
      <c r="AA71" s="132"/>
      <c r="AB71" s="132"/>
      <c r="AC71" s="132"/>
      <c r="AD71" s="132"/>
      <c r="AE71" s="132"/>
      <c r="AF71" s="132"/>
      <c r="AG71" s="132"/>
      <c r="AH71" s="132"/>
      <c r="AI71" s="132"/>
      <c r="AJ71" s="132"/>
      <c r="AK71" s="132"/>
      <c r="AL71" s="132"/>
      <c r="AM71" s="132"/>
      <c r="AN71" s="132"/>
      <c r="AO71" s="132"/>
      <c r="AP71" s="132"/>
      <c r="AQ71" s="132"/>
      <c r="AR71" s="132"/>
      <c r="AS71" s="132"/>
      <c r="AT71" s="132"/>
      <c r="AU71" s="132"/>
      <c r="AV71" s="132"/>
      <c r="AW71" s="132"/>
      <c r="AX71" s="132"/>
      <c r="AY71" s="132"/>
      <c r="AZ71" s="132"/>
      <c r="BA71" s="132"/>
      <c r="BB71" s="132"/>
      <c r="BC71" s="132"/>
      <c r="BD71" s="132"/>
      <c r="BE71" s="132"/>
      <c r="BF71" s="132"/>
      <c r="BG71" s="132"/>
      <c r="BH71" s="132"/>
      <c r="BI71" s="132"/>
      <c r="BJ71" s="132"/>
      <c r="BK71" s="132"/>
      <c r="BL71" s="132"/>
      <c r="BM71" s="132"/>
      <c r="BN71" s="132"/>
      <c r="BO71" s="132"/>
      <c r="BP71" s="132"/>
      <c r="BQ71" s="132"/>
      <c r="BR71" s="132"/>
      <c r="BS71" s="132"/>
      <c r="BT71" s="132"/>
      <c r="BU71" s="132"/>
      <c r="BV71" s="132"/>
      <c r="BW71" s="132"/>
      <c r="BX71" s="132"/>
      <c r="BY71" s="132"/>
    </row>
    <row r="72" spans="1:77">
      <c r="A72" s="132"/>
      <c r="B72" s="135"/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2"/>
      <c r="S72" s="132"/>
      <c r="T72" s="132"/>
      <c r="U72" s="132"/>
      <c r="V72" s="132"/>
      <c r="W72" s="132"/>
      <c r="X72" s="132"/>
      <c r="Y72" s="132"/>
      <c r="Z72" s="132"/>
      <c r="AA72" s="132"/>
      <c r="AB72" s="132"/>
      <c r="AC72" s="132"/>
      <c r="AD72" s="132"/>
      <c r="AE72" s="132"/>
      <c r="AF72" s="132"/>
      <c r="AG72" s="132"/>
      <c r="AH72" s="132"/>
      <c r="AI72" s="132"/>
      <c r="AJ72" s="132"/>
      <c r="AK72" s="132"/>
      <c r="AL72" s="132"/>
      <c r="AM72" s="132"/>
      <c r="AN72" s="132"/>
      <c r="AO72" s="132"/>
      <c r="AP72" s="132"/>
      <c r="AQ72" s="132"/>
      <c r="AR72" s="132"/>
      <c r="AS72" s="132"/>
      <c r="AT72" s="132"/>
      <c r="AU72" s="132"/>
      <c r="AV72" s="132"/>
      <c r="AW72" s="132"/>
      <c r="AX72" s="132"/>
      <c r="AY72" s="132"/>
      <c r="AZ72" s="132"/>
      <c r="BA72" s="132"/>
      <c r="BB72" s="132"/>
      <c r="BC72" s="132"/>
      <c r="BD72" s="132"/>
      <c r="BE72" s="132"/>
      <c r="BF72" s="132"/>
      <c r="BG72" s="132"/>
      <c r="BH72" s="132"/>
      <c r="BI72" s="132"/>
      <c r="BJ72" s="132"/>
      <c r="BK72" s="132"/>
      <c r="BL72" s="132"/>
      <c r="BM72" s="132"/>
      <c r="BN72" s="132"/>
      <c r="BO72" s="132"/>
      <c r="BP72" s="132"/>
      <c r="BQ72" s="132"/>
      <c r="BR72" s="132"/>
      <c r="BS72" s="132"/>
      <c r="BT72" s="132"/>
      <c r="BU72" s="132"/>
      <c r="BV72" s="132"/>
      <c r="BW72" s="132"/>
      <c r="BX72" s="132"/>
      <c r="BY72" s="132"/>
    </row>
    <row r="73" spans="1:77">
      <c r="A73" s="132"/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2"/>
      <c r="S73" s="132"/>
      <c r="T73" s="132"/>
      <c r="U73" s="132"/>
      <c r="V73" s="132"/>
      <c r="W73" s="132"/>
      <c r="X73" s="132"/>
      <c r="Y73" s="132"/>
      <c r="Z73" s="132"/>
      <c r="AA73" s="132"/>
      <c r="AB73" s="132"/>
      <c r="AC73" s="132"/>
      <c r="AD73" s="132"/>
      <c r="AE73" s="132"/>
      <c r="AF73" s="132"/>
      <c r="AG73" s="132"/>
      <c r="AH73" s="132"/>
      <c r="AI73" s="132"/>
      <c r="AJ73" s="132"/>
      <c r="AK73" s="132"/>
      <c r="AL73" s="132"/>
      <c r="AM73" s="132"/>
      <c r="AN73" s="132"/>
      <c r="AO73" s="132"/>
      <c r="AP73" s="132"/>
      <c r="AQ73" s="132"/>
      <c r="AR73" s="132"/>
      <c r="AS73" s="132"/>
      <c r="AT73" s="132"/>
      <c r="AU73" s="132"/>
      <c r="AV73" s="132"/>
      <c r="AW73" s="132"/>
      <c r="AX73" s="132"/>
      <c r="AY73" s="132"/>
      <c r="AZ73" s="132"/>
      <c r="BA73" s="132"/>
      <c r="BB73" s="132"/>
      <c r="BC73" s="132"/>
      <c r="BD73" s="132"/>
      <c r="BE73" s="132"/>
      <c r="BF73" s="132"/>
      <c r="BG73" s="132"/>
      <c r="BH73" s="132"/>
      <c r="BI73" s="132"/>
      <c r="BJ73" s="132"/>
      <c r="BK73" s="132"/>
      <c r="BL73" s="132"/>
      <c r="BM73" s="132"/>
      <c r="BN73" s="132"/>
      <c r="BO73" s="132"/>
      <c r="BP73" s="132"/>
      <c r="BQ73" s="132"/>
      <c r="BR73" s="132"/>
      <c r="BS73" s="132"/>
      <c r="BT73" s="132"/>
      <c r="BU73" s="132"/>
      <c r="BV73" s="132"/>
      <c r="BW73" s="132"/>
      <c r="BX73" s="132"/>
      <c r="BY73" s="132"/>
    </row>
    <row r="74" spans="1:77">
      <c r="A74" s="132"/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32"/>
      <c r="AL74" s="132"/>
      <c r="AM74" s="132"/>
      <c r="AN74" s="132"/>
      <c r="AO74" s="132"/>
      <c r="AP74" s="132"/>
      <c r="AQ74" s="132"/>
      <c r="AR74" s="132"/>
      <c r="AS74" s="132"/>
      <c r="AT74" s="132"/>
      <c r="AU74" s="132"/>
      <c r="AV74" s="132"/>
      <c r="AW74" s="132"/>
      <c r="AX74" s="132"/>
      <c r="AY74" s="132"/>
      <c r="AZ74" s="132"/>
      <c r="BA74" s="132"/>
      <c r="BB74" s="132"/>
      <c r="BC74" s="132"/>
      <c r="BD74" s="132"/>
      <c r="BE74" s="132"/>
      <c r="BF74" s="132"/>
      <c r="BG74" s="132"/>
      <c r="BH74" s="132"/>
      <c r="BI74" s="132"/>
      <c r="BJ74" s="132"/>
      <c r="BK74" s="132"/>
      <c r="BL74" s="132"/>
      <c r="BM74" s="132"/>
      <c r="BN74" s="132"/>
      <c r="BO74" s="132"/>
      <c r="BP74" s="132"/>
      <c r="BQ74" s="132"/>
      <c r="BR74" s="132"/>
      <c r="BS74" s="132"/>
      <c r="BT74" s="132"/>
      <c r="BU74" s="132"/>
      <c r="BV74" s="132"/>
      <c r="BW74" s="132"/>
      <c r="BX74" s="132"/>
      <c r="BY74" s="132"/>
    </row>
    <row r="75" spans="1:77">
      <c r="A75" s="132"/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2"/>
      <c r="S75" s="132"/>
      <c r="T75" s="132"/>
      <c r="U75" s="132"/>
      <c r="V75" s="132"/>
      <c r="W75" s="132"/>
      <c r="X75" s="132"/>
      <c r="Y75" s="132"/>
      <c r="Z75" s="132"/>
      <c r="AA75" s="132"/>
      <c r="AB75" s="132"/>
      <c r="AC75" s="132"/>
      <c r="AD75" s="132"/>
      <c r="AE75" s="132"/>
      <c r="AF75" s="132"/>
      <c r="AG75" s="132"/>
      <c r="AH75" s="132"/>
      <c r="AI75" s="132"/>
      <c r="AJ75" s="132"/>
      <c r="AK75" s="132"/>
      <c r="AL75" s="132"/>
      <c r="AM75" s="132"/>
      <c r="AN75" s="132"/>
      <c r="AO75" s="132"/>
      <c r="AP75" s="132"/>
      <c r="AQ75" s="132"/>
      <c r="AR75" s="132"/>
      <c r="AS75" s="132"/>
      <c r="AT75" s="132"/>
      <c r="AU75" s="132"/>
      <c r="AV75" s="132"/>
      <c r="AW75" s="132"/>
      <c r="AX75" s="132"/>
      <c r="AY75" s="132"/>
      <c r="AZ75" s="132"/>
      <c r="BA75" s="132"/>
      <c r="BB75" s="132"/>
      <c r="BC75" s="132"/>
      <c r="BD75" s="132"/>
      <c r="BE75" s="132"/>
      <c r="BF75" s="132"/>
      <c r="BG75" s="132"/>
      <c r="BH75" s="132"/>
      <c r="BI75" s="132"/>
      <c r="BJ75" s="132"/>
      <c r="BK75" s="132"/>
      <c r="BL75" s="132"/>
      <c r="BM75" s="132"/>
      <c r="BN75" s="132"/>
      <c r="BO75" s="132"/>
      <c r="BP75" s="132"/>
      <c r="BQ75" s="132"/>
      <c r="BR75" s="132"/>
      <c r="BS75" s="132"/>
      <c r="BT75" s="132"/>
      <c r="BU75" s="132"/>
      <c r="BV75" s="132"/>
      <c r="BW75" s="132"/>
      <c r="BX75" s="132"/>
      <c r="BY75" s="132"/>
    </row>
    <row r="76" spans="1:77">
      <c r="A76" s="132"/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2"/>
      <c r="AG76" s="132"/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2"/>
      <c r="AV76" s="132"/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2"/>
      <c r="BK76" s="132"/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2"/>
    </row>
    <row r="77" spans="1:77">
      <c r="A77" s="132"/>
      <c r="B77" s="135"/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2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  <c r="AF77" s="132"/>
      <c r="AG77" s="132"/>
      <c r="AH77" s="132"/>
      <c r="AI77" s="132"/>
      <c r="AJ77" s="132"/>
      <c r="AK77" s="132"/>
      <c r="AL77" s="132"/>
      <c r="AM77" s="132"/>
      <c r="AN77" s="132"/>
      <c r="AO77" s="132"/>
      <c r="AP77" s="132"/>
      <c r="AQ77" s="132"/>
      <c r="AR77" s="132"/>
      <c r="AS77" s="132"/>
      <c r="AT77" s="132"/>
      <c r="AU77" s="132"/>
      <c r="AV77" s="132"/>
      <c r="AW77" s="132"/>
      <c r="AX77" s="132"/>
      <c r="AY77" s="132"/>
      <c r="AZ77" s="132"/>
      <c r="BA77" s="132"/>
      <c r="BB77" s="132"/>
      <c r="BC77" s="132"/>
      <c r="BD77" s="132"/>
      <c r="BE77" s="132"/>
      <c r="BF77" s="132"/>
      <c r="BG77" s="132"/>
      <c r="BH77" s="132"/>
      <c r="BI77" s="132"/>
      <c r="BJ77" s="132"/>
      <c r="BK77" s="132"/>
      <c r="BL77" s="132"/>
      <c r="BM77" s="132"/>
      <c r="BN77" s="132"/>
      <c r="BO77" s="132"/>
      <c r="BP77" s="132"/>
      <c r="BQ77" s="132"/>
      <c r="BR77" s="132"/>
      <c r="BS77" s="132"/>
      <c r="BT77" s="132"/>
      <c r="BU77" s="132"/>
      <c r="BV77" s="132"/>
      <c r="BW77" s="132"/>
      <c r="BX77" s="132"/>
      <c r="BY77" s="132"/>
    </row>
    <row r="78" spans="1:77">
      <c r="A78" s="132"/>
      <c r="B78" s="135"/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2"/>
      <c r="S78" s="132"/>
      <c r="T78" s="132"/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  <c r="AF78" s="132"/>
      <c r="AG78" s="132"/>
      <c r="AH78" s="132"/>
      <c r="AI78" s="132"/>
      <c r="AJ78" s="132"/>
      <c r="AK78" s="132"/>
      <c r="AL78" s="132"/>
      <c r="AM78" s="132"/>
      <c r="AN78" s="132"/>
      <c r="AO78" s="132"/>
      <c r="AP78" s="132"/>
      <c r="AQ78" s="132"/>
      <c r="AR78" s="132"/>
      <c r="AS78" s="132"/>
      <c r="AT78" s="132"/>
      <c r="AU78" s="132"/>
      <c r="AV78" s="132"/>
      <c r="AW78" s="132"/>
      <c r="AX78" s="132"/>
      <c r="AY78" s="132"/>
      <c r="AZ78" s="132"/>
      <c r="BA78" s="132"/>
      <c r="BB78" s="132"/>
      <c r="BC78" s="132"/>
      <c r="BD78" s="132"/>
      <c r="BE78" s="132"/>
      <c r="BF78" s="132"/>
      <c r="BG78" s="132"/>
      <c r="BH78" s="132"/>
      <c r="BI78" s="132"/>
      <c r="BJ78" s="132"/>
      <c r="BK78" s="132"/>
      <c r="BL78" s="132"/>
      <c r="BM78" s="132"/>
      <c r="BN78" s="132"/>
      <c r="BO78" s="132"/>
      <c r="BP78" s="132"/>
      <c r="BQ78" s="132"/>
      <c r="BR78" s="132"/>
      <c r="BS78" s="132"/>
      <c r="BT78" s="132"/>
      <c r="BU78" s="132"/>
      <c r="BV78" s="132"/>
      <c r="BW78" s="132"/>
      <c r="BX78" s="132"/>
      <c r="BY78" s="132"/>
    </row>
    <row r="79" spans="1:77">
      <c r="A79" s="132"/>
      <c r="B79" s="135"/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2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  <c r="AF79" s="132"/>
      <c r="AG79" s="132"/>
      <c r="AH79" s="132"/>
      <c r="AI79" s="132"/>
      <c r="AJ79" s="132"/>
      <c r="AK79" s="132"/>
      <c r="AL79" s="132"/>
      <c r="AM79" s="132"/>
      <c r="AN79" s="132"/>
      <c r="AO79" s="132"/>
      <c r="AP79" s="132"/>
      <c r="AQ79" s="132"/>
      <c r="AR79" s="132"/>
      <c r="AS79" s="132"/>
      <c r="AT79" s="132"/>
      <c r="AU79" s="132"/>
      <c r="AV79" s="132"/>
      <c r="AW79" s="132"/>
      <c r="AX79" s="132"/>
      <c r="AY79" s="132"/>
      <c r="AZ79" s="132"/>
      <c r="BA79" s="132"/>
      <c r="BB79" s="132"/>
      <c r="BC79" s="132"/>
      <c r="BD79" s="132"/>
      <c r="BE79" s="132"/>
      <c r="BF79" s="132"/>
      <c r="BG79" s="132"/>
      <c r="BH79" s="132"/>
      <c r="BI79" s="132"/>
      <c r="BJ79" s="132"/>
      <c r="BK79" s="132"/>
      <c r="BL79" s="132"/>
      <c r="BM79" s="132"/>
      <c r="BN79" s="132"/>
      <c r="BO79" s="132"/>
      <c r="BP79" s="132"/>
      <c r="BQ79" s="132"/>
      <c r="BR79" s="132"/>
      <c r="BS79" s="132"/>
      <c r="BT79" s="132"/>
      <c r="BU79" s="132"/>
      <c r="BV79" s="132"/>
      <c r="BW79" s="132"/>
      <c r="BX79" s="132"/>
      <c r="BY79" s="132"/>
    </row>
    <row r="80" spans="1:77">
      <c r="A80" s="132"/>
      <c r="B80" s="135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2"/>
      <c r="S80" s="132"/>
      <c r="T80" s="132"/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  <c r="AF80" s="132"/>
      <c r="AG80" s="132"/>
      <c r="AH80" s="132"/>
      <c r="AI80" s="132"/>
      <c r="AJ80" s="132"/>
      <c r="AK80" s="132"/>
      <c r="AL80" s="132"/>
      <c r="AM80" s="132"/>
      <c r="AN80" s="132"/>
      <c r="AO80" s="132"/>
      <c r="AP80" s="132"/>
      <c r="AQ80" s="132"/>
      <c r="AR80" s="132"/>
      <c r="AS80" s="132"/>
      <c r="AT80" s="132"/>
      <c r="AU80" s="132"/>
      <c r="AV80" s="132"/>
      <c r="AW80" s="132"/>
      <c r="AX80" s="132"/>
      <c r="AY80" s="132"/>
      <c r="AZ80" s="132"/>
      <c r="BA80" s="132"/>
      <c r="BB80" s="132"/>
      <c r="BC80" s="132"/>
      <c r="BD80" s="132"/>
      <c r="BE80" s="132"/>
      <c r="BF80" s="132"/>
      <c r="BG80" s="132"/>
      <c r="BH80" s="132"/>
      <c r="BI80" s="132"/>
      <c r="BJ80" s="132"/>
      <c r="BK80" s="132"/>
      <c r="BL80" s="132"/>
      <c r="BM80" s="132"/>
      <c r="BN80" s="132"/>
      <c r="BO80" s="132"/>
      <c r="BP80" s="132"/>
      <c r="BQ80" s="132"/>
      <c r="BR80" s="132"/>
      <c r="BS80" s="132"/>
      <c r="BT80" s="132"/>
      <c r="BU80" s="132"/>
      <c r="BV80" s="132"/>
      <c r="BW80" s="132"/>
      <c r="BX80" s="132"/>
      <c r="BY80" s="132"/>
    </row>
    <row r="81" spans="1:77">
      <c r="A81" s="132"/>
      <c r="B81" s="135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2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  <c r="AF81" s="132"/>
      <c r="AG81" s="132"/>
      <c r="AH81" s="132"/>
      <c r="AI81" s="132"/>
      <c r="AJ81" s="132"/>
      <c r="AK81" s="132"/>
      <c r="AL81" s="132"/>
      <c r="AM81" s="132"/>
      <c r="AN81" s="132"/>
      <c r="AO81" s="132"/>
      <c r="AP81" s="132"/>
      <c r="AQ81" s="132"/>
      <c r="AR81" s="132"/>
      <c r="AS81" s="132"/>
      <c r="AT81" s="132"/>
      <c r="AU81" s="132"/>
      <c r="AV81" s="132"/>
      <c r="AW81" s="132"/>
      <c r="AX81" s="132"/>
      <c r="AY81" s="132"/>
      <c r="AZ81" s="132"/>
      <c r="BA81" s="132"/>
      <c r="BB81" s="132"/>
      <c r="BC81" s="132"/>
      <c r="BD81" s="132"/>
      <c r="BE81" s="132"/>
      <c r="BF81" s="132"/>
      <c r="BG81" s="132"/>
      <c r="BH81" s="132"/>
      <c r="BI81" s="132"/>
      <c r="BJ81" s="132"/>
      <c r="BK81" s="132"/>
      <c r="BL81" s="132"/>
      <c r="BM81" s="132"/>
      <c r="BN81" s="132"/>
      <c r="BO81" s="132"/>
      <c r="BP81" s="132"/>
      <c r="BQ81" s="132"/>
      <c r="BR81" s="132"/>
      <c r="BS81" s="132"/>
      <c r="BT81" s="132"/>
      <c r="BU81" s="132"/>
      <c r="BV81" s="132"/>
      <c r="BW81" s="132"/>
      <c r="BX81" s="132"/>
      <c r="BY81" s="132"/>
    </row>
    <row r="82" spans="1:77">
      <c r="A82" s="132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  <c r="BB82" s="132"/>
      <c r="BC82" s="132"/>
      <c r="BD82" s="132"/>
      <c r="BE82" s="132"/>
      <c r="BF82" s="132"/>
      <c r="BG82" s="132"/>
      <c r="BH82" s="132"/>
      <c r="BI82" s="132"/>
      <c r="BJ82" s="132"/>
      <c r="BK82" s="132"/>
      <c r="BL82" s="132"/>
      <c r="BM82" s="132"/>
      <c r="BN82" s="132"/>
      <c r="BO82" s="132"/>
      <c r="BP82" s="132"/>
      <c r="BQ82" s="132"/>
      <c r="BR82" s="132"/>
      <c r="BS82" s="132"/>
      <c r="BT82" s="132"/>
      <c r="BU82" s="132"/>
      <c r="BV82" s="132"/>
      <c r="BW82" s="132"/>
      <c r="BX82" s="132"/>
      <c r="BY82" s="132"/>
    </row>
    <row r="83" spans="1:77">
      <c r="A83" s="132"/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2"/>
      <c r="S83" s="132"/>
      <c r="T83" s="132"/>
      <c r="U83" s="132"/>
      <c r="V83" s="132"/>
      <c r="W83" s="132"/>
      <c r="X83" s="132"/>
      <c r="Y83" s="132"/>
      <c r="Z83" s="132"/>
      <c r="AA83" s="132"/>
      <c r="AB83" s="132"/>
      <c r="AC83" s="132"/>
      <c r="AD83" s="132"/>
      <c r="AE83" s="132"/>
      <c r="AF83" s="132"/>
      <c r="AG83" s="132"/>
      <c r="AH83" s="132"/>
      <c r="AI83" s="132"/>
      <c r="AJ83" s="132"/>
      <c r="AK83" s="132"/>
      <c r="AL83" s="132"/>
      <c r="AM83" s="132"/>
      <c r="AN83" s="132"/>
      <c r="AO83" s="132"/>
      <c r="AP83" s="132"/>
      <c r="AQ83" s="132"/>
      <c r="AR83" s="132"/>
      <c r="AS83" s="132"/>
      <c r="AT83" s="132"/>
      <c r="AU83" s="132"/>
      <c r="AV83" s="132"/>
      <c r="AW83" s="132"/>
      <c r="AX83" s="132"/>
      <c r="AY83" s="132"/>
      <c r="AZ83" s="132"/>
      <c r="BA83" s="132"/>
      <c r="BB83" s="132"/>
      <c r="BC83" s="132"/>
      <c r="BD83" s="132"/>
      <c r="BE83" s="132"/>
      <c r="BF83" s="132"/>
      <c r="BG83" s="132"/>
      <c r="BH83" s="132"/>
      <c r="BI83" s="132"/>
      <c r="BJ83" s="132"/>
      <c r="BK83" s="132"/>
      <c r="BL83" s="132"/>
      <c r="BM83" s="132"/>
      <c r="BN83" s="132"/>
      <c r="BO83" s="132"/>
      <c r="BP83" s="132"/>
      <c r="BQ83" s="132"/>
      <c r="BR83" s="132"/>
      <c r="BS83" s="132"/>
      <c r="BT83" s="132"/>
      <c r="BU83" s="132"/>
      <c r="BV83" s="132"/>
      <c r="BW83" s="132"/>
      <c r="BX83" s="132"/>
      <c r="BY83" s="132"/>
    </row>
    <row r="84" spans="1:77">
      <c r="A84" s="132"/>
      <c r="B84" s="132"/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  <c r="AA84" s="132"/>
      <c r="AB84" s="132"/>
      <c r="AC84" s="132"/>
      <c r="AD84" s="132"/>
      <c r="AE84" s="132"/>
      <c r="AF84" s="132"/>
      <c r="AG84" s="132"/>
      <c r="AH84" s="132"/>
      <c r="AI84" s="132"/>
      <c r="AJ84" s="132"/>
      <c r="AK84" s="132"/>
      <c r="AL84" s="132"/>
      <c r="AM84" s="132"/>
      <c r="AN84" s="132"/>
      <c r="AO84" s="132"/>
      <c r="AP84" s="132"/>
      <c r="AQ84" s="132"/>
      <c r="AR84" s="132"/>
      <c r="AS84" s="132"/>
      <c r="AT84" s="132"/>
      <c r="AU84" s="132"/>
      <c r="AV84" s="132"/>
      <c r="AW84" s="132"/>
      <c r="AX84" s="132"/>
      <c r="AY84" s="132"/>
      <c r="AZ84" s="132"/>
      <c r="BA84" s="132"/>
      <c r="BB84" s="132"/>
      <c r="BC84" s="132"/>
      <c r="BD84" s="132"/>
      <c r="BE84" s="132"/>
      <c r="BF84" s="132"/>
      <c r="BG84" s="132"/>
      <c r="BH84" s="132"/>
      <c r="BI84" s="132"/>
      <c r="BJ84" s="132"/>
      <c r="BK84" s="132"/>
      <c r="BL84" s="132"/>
      <c r="BM84" s="132"/>
      <c r="BN84" s="132"/>
      <c r="BO84" s="132"/>
      <c r="BP84" s="132"/>
      <c r="BQ84" s="132"/>
      <c r="BR84" s="132"/>
      <c r="BS84" s="132"/>
      <c r="BT84" s="132"/>
      <c r="BU84" s="132"/>
      <c r="BV84" s="132"/>
      <c r="BW84" s="132"/>
      <c r="BX84" s="132"/>
      <c r="BY84" s="132"/>
    </row>
    <row r="85" spans="1:77">
      <c r="A85" s="132"/>
      <c r="B85" s="132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  <c r="AA85" s="132"/>
      <c r="AB85" s="132"/>
      <c r="AC85" s="132"/>
      <c r="AD85" s="132"/>
      <c r="AE85" s="132"/>
      <c r="AF85" s="132"/>
      <c r="AG85" s="132"/>
      <c r="AH85" s="132"/>
      <c r="AI85" s="132"/>
      <c r="AJ85" s="132"/>
      <c r="AK85" s="132"/>
      <c r="AL85" s="132"/>
      <c r="AM85" s="132"/>
      <c r="AN85" s="132"/>
      <c r="AO85" s="132"/>
      <c r="AP85" s="132"/>
      <c r="AQ85" s="132"/>
      <c r="AR85" s="132"/>
      <c r="AS85" s="132"/>
      <c r="AT85" s="132"/>
      <c r="AU85" s="132"/>
      <c r="AV85" s="132"/>
      <c r="AW85" s="132"/>
      <c r="AX85" s="132"/>
      <c r="AY85" s="132"/>
      <c r="AZ85" s="132"/>
      <c r="BA85" s="132"/>
      <c r="BB85" s="132"/>
      <c r="BC85" s="132"/>
      <c r="BD85" s="132"/>
      <c r="BE85" s="132"/>
      <c r="BF85" s="132"/>
      <c r="BG85" s="132"/>
      <c r="BH85" s="132"/>
      <c r="BI85" s="132"/>
      <c r="BJ85" s="132"/>
      <c r="BK85" s="132"/>
      <c r="BL85" s="132"/>
      <c r="BM85" s="132"/>
      <c r="BN85" s="132"/>
      <c r="BO85" s="132"/>
      <c r="BP85" s="132"/>
      <c r="BQ85" s="132"/>
      <c r="BR85" s="132"/>
      <c r="BS85" s="132"/>
      <c r="BT85" s="132"/>
      <c r="BU85" s="132"/>
      <c r="BV85" s="132"/>
      <c r="BW85" s="132"/>
      <c r="BX85" s="132"/>
      <c r="BY85" s="132"/>
    </row>
    <row r="86" spans="1:77">
      <c r="A86" s="132"/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  <c r="AA86" s="132"/>
      <c r="AB86" s="132"/>
      <c r="AC86" s="132"/>
      <c r="AD86" s="132"/>
      <c r="AE86" s="132"/>
      <c r="AF86" s="132"/>
      <c r="AG86" s="132"/>
      <c r="AH86" s="132"/>
      <c r="AI86" s="132"/>
      <c r="AJ86" s="132"/>
      <c r="AK86" s="132"/>
      <c r="AL86" s="132"/>
      <c r="AM86" s="132"/>
      <c r="AN86" s="132"/>
      <c r="AO86" s="132"/>
      <c r="AP86" s="132"/>
      <c r="AQ86" s="132"/>
      <c r="AR86" s="132"/>
      <c r="AS86" s="132"/>
      <c r="AT86" s="132"/>
      <c r="AU86" s="132"/>
      <c r="AV86" s="132"/>
      <c r="AW86" s="132"/>
      <c r="AX86" s="132"/>
      <c r="AY86" s="132"/>
      <c r="AZ86" s="132"/>
      <c r="BA86" s="132"/>
      <c r="BB86" s="132"/>
      <c r="BC86" s="132"/>
      <c r="BD86" s="132"/>
      <c r="BE86" s="132"/>
      <c r="BF86" s="132"/>
      <c r="BG86" s="132"/>
      <c r="BH86" s="132"/>
      <c r="BI86" s="132"/>
      <c r="BJ86" s="132"/>
      <c r="BK86" s="132"/>
      <c r="BL86" s="132"/>
      <c r="BM86" s="132"/>
      <c r="BN86" s="132"/>
      <c r="BO86" s="132"/>
      <c r="BP86" s="132"/>
      <c r="BQ86" s="132"/>
      <c r="BR86" s="132"/>
      <c r="BS86" s="132"/>
      <c r="BT86" s="132"/>
      <c r="BU86" s="132"/>
      <c r="BV86" s="132"/>
      <c r="BW86" s="132"/>
      <c r="BX86" s="132"/>
      <c r="BY86" s="132"/>
    </row>
    <row r="87" spans="1:77">
      <c r="A87" s="132"/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  <c r="AA87" s="132"/>
      <c r="AB87" s="132"/>
      <c r="AC87" s="132"/>
      <c r="AD87" s="132"/>
      <c r="AE87" s="132"/>
      <c r="AF87" s="132"/>
      <c r="AG87" s="132"/>
      <c r="AH87" s="132"/>
      <c r="AI87" s="132"/>
      <c r="AJ87" s="132"/>
      <c r="AK87" s="132"/>
      <c r="AL87" s="132"/>
      <c r="AM87" s="132"/>
      <c r="AN87" s="132"/>
      <c r="AO87" s="132"/>
      <c r="AP87" s="132"/>
      <c r="AQ87" s="132"/>
      <c r="AR87" s="132"/>
      <c r="AS87" s="132"/>
      <c r="AT87" s="132"/>
      <c r="AU87" s="132"/>
      <c r="AV87" s="132"/>
      <c r="AW87" s="132"/>
      <c r="AX87" s="132"/>
      <c r="AY87" s="132"/>
      <c r="AZ87" s="132"/>
      <c r="BA87" s="132"/>
      <c r="BB87" s="132"/>
      <c r="BC87" s="132"/>
      <c r="BD87" s="132"/>
      <c r="BE87" s="132"/>
      <c r="BF87" s="132"/>
      <c r="BG87" s="132"/>
      <c r="BH87" s="132"/>
      <c r="BI87" s="132"/>
      <c r="BJ87" s="132"/>
      <c r="BK87" s="132"/>
      <c r="BL87" s="132"/>
      <c r="BM87" s="132"/>
      <c r="BN87" s="132"/>
      <c r="BO87" s="132"/>
      <c r="BP87" s="132"/>
      <c r="BQ87" s="132"/>
      <c r="BR87" s="132"/>
      <c r="BS87" s="132"/>
      <c r="BT87" s="132"/>
      <c r="BU87" s="132"/>
      <c r="BV87" s="132"/>
      <c r="BW87" s="132"/>
      <c r="BX87" s="132"/>
      <c r="BY87" s="132"/>
    </row>
    <row r="88" spans="1:77">
      <c r="A88" s="132"/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  <c r="AA88" s="132"/>
      <c r="AB88" s="132"/>
      <c r="AC88" s="132"/>
      <c r="AD88" s="132"/>
      <c r="AE88" s="132"/>
      <c r="AF88" s="132"/>
      <c r="AG88" s="132"/>
      <c r="AH88" s="132"/>
      <c r="AI88" s="132"/>
      <c r="AJ88" s="132"/>
      <c r="AK88" s="132"/>
      <c r="AL88" s="132"/>
      <c r="AM88" s="132"/>
      <c r="AN88" s="132"/>
      <c r="AO88" s="132"/>
      <c r="AP88" s="132"/>
      <c r="AQ88" s="132"/>
      <c r="AR88" s="132"/>
      <c r="AS88" s="132"/>
      <c r="AT88" s="132"/>
      <c r="AU88" s="132"/>
      <c r="AV88" s="132"/>
      <c r="AW88" s="132"/>
      <c r="AX88" s="132"/>
      <c r="AY88" s="132"/>
      <c r="AZ88" s="132"/>
      <c r="BA88" s="132"/>
      <c r="BB88" s="132"/>
      <c r="BC88" s="132"/>
      <c r="BD88" s="132"/>
      <c r="BE88" s="132"/>
      <c r="BF88" s="132"/>
      <c r="BG88" s="132"/>
      <c r="BH88" s="132"/>
      <c r="BI88" s="132"/>
      <c r="BJ88" s="132"/>
      <c r="BK88" s="132"/>
      <c r="BL88" s="132"/>
      <c r="BM88" s="132"/>
      <c r="BN88" s="132"/>
      <c r="BO88" s="132"/>
      <c r="BP88" s="132"/>
      <c r="BQ88" s="132"/>
      <c r="BR88" s="132"/>
      <c r="BS88" s="132"/>
      <c r="BT88" s="132"/>
      <c r="BU88" s="132"/>
      <c r="BV88" s="132"/>
      <c r="BW88" s="132"/>
      <c r="BX88" s="132"/>
      <c r="BY88" s="132"/>
    </row>
    <row r="89" spans="1:77">
      <c r="A89" s="132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  <c r="AA89" s="132"/>
      <c r="AB89" s="132"/>
      <c r="AC89" s="132"/>
      <c r="AD89" s="132"/>
      <c r="AE89" s="132"/>
      <c r="AF89" s="132"/>
      <c r="AG89" s="132"/>
      <c r="AH89" s="132"/>
      <c r="AI89" s="132"/>
      <c r="AJ89" s="132"/>
      <c r="AK89" s="132"/>
      <c r="AL89" s="132"/>
      <c r="AM89" s="132"/>
      <c r="AN89" s="132"/>
      <c r="AO89" s="132"/>
      <c r="AP89" s="132"/>
      <c r="AQ89" s="132"/>
      <c r="AR89" s="132"/>
      <c r="AS89" s="132"/>
      <c r="AT89" s="132"/>
      <c r="AU89" s="132"/>
      <c r="AV89" s="132"/>
      <c r="AW89" s="132"/>
      <c r="AX89" s="132"/>
      <c r="AY89" s="132"/>
      <c r="AZ89" s="132"/>
      <c r="BA89" s="132"/>
      <c r="BB89" s="132"/>
      <c r="BC89" s="132"/>
      <c r="BD89" s="132"/>
      <c r="BE89" s="132"/>
      <c r="BF89" s="132"/>
      <c r="BG89" s="132"/>
      <c r="BH89" s="132"/>
      <c r="BI89" s="132"/>
      <c r="BJ89" s="132"/>
      <c r="BK89" s="132"/>
      <c r="BL89" s="132"/>
      <c r="BM89" s="132"/>
      <c r="BN89" s="132"/>
      <c r="BO89" s="132"/>
      <c r="BP89" s="132"/>
      <c r="BQ89" s="132"/>
      <c r="BR89" s="132"/>
      <c r="BS89" s="132"/>
      <c r="BT89" s="132"/>
      <c r="BU89" s="132"/>
      <c r="BV89" s="132"/>
      <c r="BW89" s="132"/>
      <c r="BX89" s="132"/>
      <c r="BY89" s="132"/>
    </row>
    <row r="90" spans="1:77">
      <c r="A90" s="132"/>
      <c r="B90" s="132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  <c r="AA90" s="132"/>
      <c r="AB90" s="132"/>
      <c r="AC90" s="132"/>
      <c r="AD90" s="132"/>
      <c r="AE90" s="132"/>
      <c r="AF90" s="132"/>
      <c r="AG90" s="132"/>
      <c r="AH90" s="132"/>
      <c r="AI90" s="132"/>
      <c r="AJ90" s="132"/>
      <c r="AK90" s="132"/>
      <c r="AL90" s="132"/>
      <c r="AM90" s="132"/>
      <c r="AN90" s="132"/>
      <c r="AO90" s="132"/>
      <c r="AP90" s="132"/>
      <c r="AQ90" s="132"/>
      <c r="AR90" s="132"/>
      <c r="AS90" s="132"/>
      <c r="AT90" s="132"/>
      <c r="AU90" s="132"/>
      <c r="AV90" s="132"/>
      <c r="AW90" s="132"/>
      <c r="AX90" s="132"/>
      <c r="AY90" s="132"/>
      <c r="AZ90" s="132"/>
      <c r="BA90" s="132"/>
      <c r="BB90" s="132"/>
      <c r="BC90" s="132"/>
      <c r="BD90" s="132"/>
      <c r="BE90" s="132"/>
      <c r="BF90" s="132"/>
      <c r="BG90" s="132"/>
      <c r="BH90" s="132"/>
      <c r="BI90" s="132"/>
      <c r="BJ90" s="132"/>
      <c r="BK90" s="132"/>
      <c r="BL90" s="132"/>
      <c r="BM90" s="132"/>
      <c r="BN90" s="132"/>
      <c r="BO90" s="132"/>
      <c r="BP90" s="132"/>
      <c r="BQ90" s="132"/>
      <c r="BR90" s="132"/>
      <c r="BS90" s="132"/>
      <c r="BT90" s="132"/>
      <c r="BU90" s="132"/>
      <c r="BV90" s="132"/>
      <c r="BW90" s="132"/>
      <c r="BX90" s="132"/>
      <c r="BY90" s="132"/>
    </row>
    <row r="91" spans="1:77">
      <c r="A91" s="132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  <c r="AA91" s="132"/>
      <c r="AB91" s="132"/>
      <c r="AC91" s="132"/>
      <c r="AD91" s="132"/>
      <c r="AE91" s="132"/>
      <c r="AF91" s="132"/>
      <c r="AG91" s="132"/>
      <c r="AH91" s="132"/>
      <c r="AI91" s="132"/>
      <c r="AJ91" s="132"/>
      <c r="AK91" s="132"/>
      <c r="AL91" s="132"/>
      <c r="AM91" s="132"/>
      <c r="AN91" s="132"/>
      <c r="AO91" s="132"/>
      <c r="AP91" s="132"/>
      <c r="AQ91" s="132"/>
      <c r="AR91" s="132"/>
      <c r="AS91" s="132"/>
      <c r="AT91" s="132"/>
      <c r="AU91" s="132"/>
      <c r="AV91" s="132"/>
      <c r="AW91" s="132"/>
      <c r="AX91" s="132"/>
      <c r="AY91" s="132"/>
      <c r="AZ91" s="132"/>
      <c r="BA91" s="132"/>
      <c r="BB91" s="132"/>
      <c r="BC91" s="132"/>
      <c r="BD91" s="132"/>
      <c r="BE91" s="132"/>
      <c r="BF91" s="132"/>
      <c r="BG91" s="132"/>
      <c r="BH91" s="132"/>
      <c r="BI91" s="132"/>
      <c r="BJ91" s="132"/>
      <c r="BK91" s="132"/>
      <c r="BL91" s="132"/>
      <c r="BM91" s="132"/>
      <c r="BN91" s="132"/>
      <c r="BO91" s="132"/>
      <c r="BP91" s="132"/>
      <c r="BQ91" s="132"/>
      <c r="BR91" s="132"/>
      <c r="BS91" s="132"/>
      <c r="BT91" s="132"/>
      <c r="BU91" s="132"/>
      <c r="BV91" s="132"/>
      <c r="BW91" s="132"/>
      <c r="BX91" s="132"/>
      <c r="BY91" s="132"/>
    </row>
    <row r="92" spans="1:77">
      <c r="A92" s="132"/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  <c r="AA92" s="132"/>
      <c r="AB92" s="132"/>
      <c r="AC92" s="132"/>
      <c r="AD92" s="132"/>
      <c r="AE92" s="132"/>
      <c r="AF92" s="132"/>
      <c r="AG92" s="132"/>
      <c r="AH92" s="132"/>
      <c r="AI92" s="132"/>
      <c r="AJ92" s="132"/>
      <c r="AK92" s="132"/>
      <c r="AL92" s="132"/>
      <c r="AM92" s="132"/>
      <c r="AN92" s="132"/>
      <c r="AO92" s="132"/>
      <c r="AP92" s="132"/>
      <c r="AQ92" s="132"/>
      <c r="AR92" s="132"/>
      <c r="AS92" s="132"/>
      <c r="AT92" s="132"/>
      <c r="AU92" s="132"/>
      <c r="AV92" s="132"/>
      <c r="AW92" s="132"/>
      <c r="AX92" s="132"/>
      <c r="AY92" s="132"/>
      <c r="AZ92" s="132"/>
      <c r="BA92" s="132"/>
      <c r="BB92" s="132"/>
      <c r="BC92" s="132"/>
      <c r="BD92" s="132"/>
      <c r="BE92" s="132"/>
      <c r="BF92" s="132"/>
      <c r="BG92" s="132"/>
      <c r="BH92" s="132"/>
      <c r="BI92" s="132"/>
      <c r="BJ92" s="132"/>
      <c r="BK92" s="132"/>
      <c r="BL92" s="132"/>
      <c r="BM92" s="132"/>
      <c r="BN92" s="132"/>
      <c r="BO92" s="132"/>
      <c r="BP92" s="132"/>
      <c r="BQ92" s="132"/>
      <c r="BR92" s="132"/>
      <c r="BS92" s="132"/>
      <c r="BT92" s="132"/>
      <c r="BU92" s="132"/>
      <c r="BV92" s="132"/>
      <c r="BW92" s="132"/>
      <c r="BX92" s="132"/>
      <c r="BY92" s="132"/>
    </row>
    <row r="93" spans="1:77">
      <c r="A93" s="132"/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  <c r="AA93" s="132"/>
      <c r="AB93" s="132"/>
      <c r="AC93" s="132"/>
      <c r="AD93" s="132"/>
      <c r="AE93" s="132"/>
      <c r="AF93" s="132"/>
      <c r="AG93" s="132"/>
      <c r="AH93" s="132"/>
      <c r="AI93" s="132"/>
      <c r="AJ93" s="132"/>
      <c r="AK93" s="132"/>
      <c r="AL93" s="132"/>
      <c r="AM93" s="132"/>
      <c r="AN93" s="132"/>
      <c r="AO93" s="132"/>
      <c r="AP93" s="132"/>
      <c r="AQ93" s="132"/>
      <c r="AR93" s="132"/>
      <c r="AS93" s="132"/>
      <c r="AT93" s="132"/>
      <c r="AU93" s="132"/>
      <c r="AV93" s="132"/>
      <c r="AW93" s="132"/>
      <c r="AX93" s="132"/>
      <c r="AY93" s="132"/>
      <c r="AZ93" s="132"/>
      <c r="BA93" s="132"/>
      <c r="BB93" s="132"/>
      <c r="BC93" s="132"/>
      <c r="BD93" s="132"/>
      <c r="BE93" s="132"/>
      <c r="BF93" s="132"/>
      <c r="BG93" s="132"/>
      <c r="BH93" s="132"/>
      <c r="BI93" s="132"/>
      <c r="BJ93" s="132"/>
      <c r="BK93" s="132"/>
      <c r="BL93" s="132"/>
      <c r="BM93" s="132"/>
      <c r="BN93" s="132"/>
      <c r="BO93" s="132"/>
      <c r="BP93" s="132"/>
      <c r="BQ93" s="132"/>
      <c r="BR93" s="132"/>
      <c r="BS93" s="132"/>
      <c r="BT93" s="132"/>
      <c r="BU93" s="132"/>
      <c r="BV93" s="132"/>
      <c r="BW93" s="132"/>
      <c r="BX93" s="132"/>
      <c r="BY93" s="132"/>
    </row>
    <row r="94" spans="1:77">
      <c r="A94" s="132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  <c r="AA94" s="132"/>
      <c r="AB94" s="132"/>
      <c r="AC94" s="132"/>
      <c r="AD94" s="132"/>
      <c r="AE94" s="132"/>
      <c r="AF94" s="132"/>
      <c r="AG94" s="132"/>
      <c r="AH94" s="132"/>
      <c r="AI94" s="132"/>
      <c r="AJ94" s="132"/>
      <c r="AK94" s="132"/>
      <c r="AL94" s="132"/>
      <c r="AM94" s="132"/>
      <c r="AN94" s="132"/>
      <c r="AO94" s="132"/>
      <c r="AP94" s="132"/>
      <c r="AQ94" s="132"/>
      <c r="AR94" s="132"/>
      <c r="AS94" s="132"/>
      <c r="AT94" s="132"/>
      <c r="AU94" s="132"/>
      <c r="AV94" s="132"/>
      <c r="AW94" s="132"/>
      <c r="AX94" s="132"/>
      <c r="AY94" s="132"/>
      <c r="AZ94" s="132"/>
      <c r="BA94" s="132"/>
      <c r="BB94" s="132"/>
      <c r="BC94" s="132"/>
      <c r="BD94" s="132"/>
      <c r="BE94" s="132"/>
      <c r="BF94" s="132"/>
      <c r="BG94" s="132"/>
      <c r="BH94" s="132"/>
      <c r="BI94" s="132"/>
      <c r="BJ94" s="132"/>
      <c r="BK94" s="132"/>
      <c r="BL94" s="132"/>
      <c r="BM94" s="132"/>
      <c r="BN94" s="132"/>
      <c r="BO94" s="132"/>
      <c r="BP94" s="132"/>
      <c r="BQ94" s="132"/>
      <c r="BR94" s="132"/>
      <c r="BS94" s="132"/>
      <c r="BT94" s="132"/>
      <c r="BU94" s="132"/>
      <c r="BV94" s="132"/>
      <c r="BW94" s="132"/>
      <c r="BX94" s="132"/>
      <c r="BY94" s="132"/>
    </row>
    <row r="95" spans="1:77">
      <c r="A95" s="132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  <c r="AF95" s="132"/>
      <c r="AG95" s="132"/>
      <c r="AH95" s="132"/>
      <c r="AI95" s="132"/>
      <c r="AJ95" s="132"/>
      <c r="AK95" s="132"/>
      <c r="AL95" s="132"/>
      <c r="AM95" s="132"/>
      <c r="AN95" s="132"/>
      <c r="AO95" s="132"/>
      <c r="AP95" s="132"/>
      <c r="AQ95" s="132"/>
      <c r="AR95" s="132"/>
      <c r="AS95" s="132"/>
      <c r="AT95" s="132"/>
      <c r="AU95" s="132"/>
      <c r="AV95" s="132"/>
      <c r="AW95" s="132"/>
      <c r="AX95" s="132"/>
      <c r="AY95" s="132"/>
      <c r="AZ95" s="132"/>
      <c r="BA95" s="132"/>
      <c r="BB95" s="132"/>
      <c r="BC95" s="132"/>
      <c r="BD95" s="132"/>
      <c r="BE95" s="132"/>
      <c r="BF95" s="132"/>
      <c r="BG95" s="132"/>
      <c r="BH95" s="132"/>
      <c r="BI95" s="132"/>
      <c r="BJ95" s="132"/>
      <c r="BK95" s="132"/>
      <c r="BL95" s="132"/>
      <c r="BM95" s="132"/>
      <c r="BN95" s="132"/>
      <c r="BO95" s="132"/>
      <c r="BP95" s="132"/>
      <c r="BQ95" s="132"/>
      <c r="BR95" s="132"/>
      <c r="BS95" s="132"/>
      <c r="BT95" s="132"/>
      <c r="BU95" s="132"/>
      <c r="BV95" s="132"/>
      <c r="BW95" s="132"/>
      <c r="BX95" s="132"/>
      <c r="BY95" s="132"/>
    </row>
    <row r="96" spans="1:77">
      <c r="A96" s="132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  <c r="AA96" s="132"/>
      <c r="AB96" s="132"/>
      <c r="AC96" s="132"/>
      <c r="AD96" s="132"/>
      <c r="AE96" s="132"/>
      <c r="AF96" s="132"/>
      <c r="AG96" s="132"/>
      <c r="AH96" s="132"/>
      <c r="AI96" s="132"/>
      <c r="AJ96" s="132"/>
      <c r="AK96" s="132"/>
      <c r="AL96" s="132"/>
      <c r="AM96" s="132"/>
      <c r="AN96" s="132"/>
      <c r="AO96" s="132"/>
      <c r="AP96" s="132"/>
      <c r="AQ96" s="132"/>
      <c r="AR96" s="132"/>
      <c r="AS96" s="132"/>
      <c r="AT96" s="132"/>
      <c r="AU96" s="132"/>
      <c r="AV96" s="132"/>
      <c r="AW96" s="132"/>
      <c r="AX96" s="132"/>
      <c r="AY96" s="132"/>
      <c r="AZ96" s="132"/>
      <c r="BA96" s="132"/>
      <c r="BB96" s="132"/>
      <c r="BC96" s="132"/>
      <c r="BD96" s="132"/>
      <c r="BE96" s="132"/>
      <c r="BF96" s="132"/>
      <c r="BG96" s="132"/>
      <c r="BH96" s="132"/>
      <c r="BI96" s="132"/>
      <c r="BJ96" s="132"/>
      <c r="BK96" s="132"/>
      <c r="BL96" s="132"/>
      <c r="BM96" s="132"/>
      <c r="BN96" s="132"/>
      <c r="BO96" s="132"/>
      <c r="BP96" s="132"/>
      <c r="BQ96" s="132"/>
      <c r="BR96" s="132"/>
      <c r="BS96" s="132"/>
      <c r="BT96" s="132"/>
      <c r="BU96" s="132"/>
      <c r="BV96" s="132"/>
      <c r="BW96" s="132"/>
      <c r="BX96" s="132"/>
      <c r="BY96" s="132"/>
    </row>
    <row r="97" spans="1:77">
      <c r="A97" s="132"/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  <c r="AA97" s="132"/>
      <c r="AB97" s="132"/>
      <c r="AC97" s="132"/>
      <c r="AD97" s="132"/>
      <c r="AE97" s="132"/>
      <c r="AF97" s="132"/>
      <c r="AG97" s="132"/>
      <c r="AH97" s="132"/>
      <c r="AI97" s="132"/>
      <c r="AJ97" s="132"/>
      <c r="AK97" s="132"/>
      <c r="AL97" s="132"/>
      <c r="AM97" s="132"/>
      <c r="AN97" s="132"/>
      <c r="AO97" s="132"/>
      <c r="AP97" s="132"/>
      <c r="AQ97" s="132"/>
      <c r="AR97" s="132"/>
      <c r="AS97" s="132"/>
      <c r="AT97" s="132"/>
      <c r="AU97" s="132"/>
      <c r="AV97" s="132"/>
      <c r="AW97" s="132"/>
      <c r="AX97" s="132"/>
      <c r="AY97" s="132"/>
      <c r="AZ97" s="132"/>
      <c r="BA97" s="132"/>
      <c r="BB97" s="132"/>
      <c r="BC97" s="132"/>
      <c r="BD97" s="132"/>
      <c r="BE97" s="132"/>
      <c r="BF97" s="132"/>
      <c r="BG97" s="132"/>
      <c r="BH97" s="132"/>
      <c r="BI97" s="132"/>
      <c r="BJ97" s="132"/>
      <c r="BK97" s="132"/>
      <c r="BL97" s="132"/>
      <c r="BM97" s="132"/>
      <c r="BN97" s="132"/>
      <c r="BO97" s="132"/>
      <c r="BP97" s="132"/>
      <c r="BQ97" s="132"/>
      <c r="BR97" s="132"/>
      <c r="BS97" s="132"/>
      <c r="BT97" s="132"/>
      <c r="BU97" s="132"/>
      <c r="BV97" s="132"/>
      <c r="BW97" s="132"/>
      <c r="BX97" s="132"/>
      <c r="BY97" s="132"/>
    </row>
    <row r="98" spans="1:77">
      <c r="A98" s="132"/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  <c r="AA98" s="132"/>
      <c r="AB98" s="132"/>
      <c r="AC98" s="132"/>
      <c r="AD98" s="132"/>
      <c r="AE98" s="132"/>
      <c r="AF98" s="132"/>
      <c r="AG98" s="132"/>
      <c r="AH98" s="132"/>
      <c r="AI98" s="132"/>
      <c r="AJ98" s="132"/>
      <c r="AK98" s="132"/>
      <c r="AL98" s="132"/>
      <c r="AM98" s="132"/>
      <c r="AN98" s="132"/>
      <c r="AO98" s="132"/>
      <c r="AP98" s="132"/>
      <c r="AQ98" s="132"/>
      <c r="AR98" s="132"/>
      <c r="AS98" s="132"/>
      <c r="AT98" s="132"/>
      <c r="AU98" s="132"/>
      <c r="AV98" s="132"/>
      <c r="AW98" s="132"/>
      <c r="AX98" s="132"/>
      <c r="AY98" s="132"/>
      <c r="AZ98" s="132"/>
      <c r="BA98" s="132"/>
      <c r="BB98" s="132"/>
      <c r="BC98" s="132"/>
      <c r="BD98" s="132"/>
      <c r="BE98" s="132"/>
      <c r="BF98" s="132"/>
      <c r="BG98" s="132"/>
      <c r="BH98" s="132"/>
      <c r="BI98" s="132"/>
      <c r="BJ98" s="132"/>
      <c r="BK98" s="132"/>
      <c r="BL98" s="132"/>
      <c r="BM98" s="132"/>
      <c r="BN98" s="132"/>
      <c r="BO98" s="132"/>
      <c r="BP98" s="132"/>
      <c r="BQ98" s="132"/>
      <c r="BR98" s="132"/>
      <c r="BS98" s="132"/>
      <c r="BT98" s="132"/>
      <c r="BU98" s="132"/>
      <c r="BV98" s="132"/>
      <c r="BW98" s="132"/>
      <c r="BX98" s="132"/>
      <c r="BY98" s="132"/>
    </row>
    <row r="99" spans="1:77">
      <c r="A99" s="132"/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  <c r="AA99" s="132"/>
      <c r="AB99" s="132"/>
      <c r="AC99" s="132"/>
      <c r="AD99" s="132"/>
      <c r="AE99" s="132"/>
      <c r="AF99" s="132"/>
      <c r="AG99" s="132"/>
      <c r="AH99" s="132"/>
      <c r="AI99" s="132"/>
      <c r="AJ99" s="132"/>
      <c r="AK99" s="132"/>
      <c r="AL99" s="132"/>
      <c r="AM99" s="132"/>
      <c r="AN99" s="132"/>
      <c r="AO99" s="132"/>
      <c r="AP99" s="132"/>
      <c r="AQ99" s="132"/>
      <c r="AR99" s="132"/>
      <c r="AS99" s="132"/>
      <c r="AT99" s="132"/>
      <c r="AU99" s="132"/>
      <c r="AV99" s="132"/>
      <c r="AW99" s="132"/>
      <c r="AX99" s="132"/>
      <c r="AY99" s="132"/>
      <c r="AZ99" s="132"/>
      <c r="BA99" s="132"/>
      <c r="BB99" s="132"/>
      <c r="BC99" s="132"/>
      <c r="BD99" s="132"/>
      <c r="BE99" s="132"/>
      <c r="BF99" s="132"/>
      <c r="BG99" s="132"/>
      <c r="BH99" s="132"/>
      <c r="BI99" s="132"/>
      <c r="BJ99" s="132"/>
      <c r="BK99" s="132"/>
      <c r="BL99" s="132"/>
      <c r="BM99" s="132"/>
      <c r="BN99" s="132"/>
      <c r="BO99" s="132"/>
      <c r="BP99" s="132"/>
      <c r="BQ99" s="132"/>
      <c r="BR99" s="132"/>
      <c r="BS99" s="132"/>
      <c r="BT99" s="132"/>
      <c r="BU99" s="132"/>
      <c r="BV99" s="132"/>
      <c r="BW99" s="132"/>
      <c r="BX99" s="132"/>
      <c r="BY99" s="132"/>
    </row>
    <row r="100" spans="1:77">
      <c r="A100" s="132"/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  <c r="AA100" s="132"/>
      <c r="AB100" s="132"/>
      <c r="AC100" s="132"/>
      <c r="AD100" s="132"/>
      <c r="AE100" s="132"/>
      <c r="AF100" s="132"/>
      <c r="AG100" s="132"/>
      <c r="AH100" s="132"/>
      <c r="AI100" s="132"/>
      <c r="AJ100" s="132"/>
      <c r="AK100" s="132"/>
      <c r="AL100" s="132"/>
      <c r="AM100" s="132"/>
      <c r="AN100" s="132"/>
      <c r="AO100" s="132"/>
      <c r="AP100" s="132"/>
      <c r="AQ100" s="132"/>
      <c r="AR100" s="132"/>
      <c r="AS100" s="132"/>
      <c r="AT100" s="132"/>
      <c r="AU100" s="132"/>
      <c r="AV100" s="132"/>
      <c r="AW100" s="132"/>
      <c r="AX100" s="132"/>
      <c r="AY100" s="132"/>
      <c r="AZ100" s="132"/>
      <c r="BA100" s="132"/>
      <c r="BB100" s="132"/>
      <c r="BC100" s="132"/>
      <c r="BD100" s="132"/>
      <c r="BE100" s="132"/>
      <c r="BF100" s="132"/>
      <c r="BG100" s="132"/>
      <c r="BH100" s="132"/>
      <c r="BI100" s="132"/>
      <c r="BJ100" s="132"/>
      <c r="BK100" s="132"/>
      <c r="BL100" s="132"/>
      <c r="BM100" s="132"/>
      <c r="BN100" s="132"/>
      <c r="BO100" s="132"/>
      <c r="BP100" s="132"/>
      <c r="BQ100" s="132"/>
      <c r="BR100" s="132"/>
      <c r="BS100" s="132"/>
      <c r="BT100" s="132"/>
      <c r="BU100" s="132"/>
      <c r="BV100" s="132"/>
      <c r="BW100" s="132"/>
      <c r="BX100" s="132"/>
      <c r="BY100" s="132"/>
    </row>
    <row r="101" spans="1:77">
      <c r="A101" s="132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  <c r="AA101" s="132"/>
      <c r="AB101" s="132"/>
      <c r="AC101" s="132"/>
      <c r="AD101" s="132"/>
      <c r="AE101" s="132"/>
      <c r="AF101" s="132"/>
      <c r="AG101" s="132"/>
      <c r="AH101" s="132"/>
      <c r="AI101" s="132"/>
      <c r="AJ101" s="132"/>
      <c r="AK101" s="132"/>
      <c r="AL101" s="132"/>
      <c r="AM101" s="132"/>
      <c r="AN101" s="132"/>
      <c r="AO101" s="132"/>
      <c r="AP101" s="132"/>
      <c r="AQ101" s="132"/>
      <c r="AR101" s="132"/>
      <c r="AS101" s="132"/>
      <c r="AT101" s="132"/>
      <c r="AU101" s="132"/>
      <c r="AV101" s="132"/>
      <c r="AW101" s="132"/>
      <c r="AX101" s="132"/>
      <c r="AY101" s="132"/>
      <c r="AZ101" s="132"/>
      <c r="BA101" s="132"/>
      <c r="BB101" s="132"/>
      <c r="BC101" s="132"/>
      <c r="BD101" s="132"/>
      <c r="BE101" s="132"/>
      <c r="BF101" s="132"/>
      <c r="BG101" s="132"/>
      <c r="BH101" s="132"/>
      <c r="BI101" s="132"/>
      <c r="BJ101" s="132"/>
      <c r="BK101" s="132"/>
      <c r="BL101" s="132"/>
      <c r="BM101" s="132"/>
      <c r="BN101" s="132"/>
      <c r="BO101" s="132"/>
      <c r="BP101" s="132"/>
      <c r="BQ101" s="132"/>
      <c r="BR101" s="132"/>
      <c r="BS101" s="132"/>
      <c r="BT101" s="132"/>
      <c r="BU101" s="132"/>
      <c r="BV101" s="132"/>
      <c r="BW101" s="132"/>
      <c r="BX101" s="132"/>
      <c r="BY101" s="132"/>
    </row>
    <row r="102" spans="1:77">
      <c r="A102" s="132"/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  <c r="AA102" s="132"/>
      <c r="AB102" s="132"/>
      <c r="AC102" s="132"/>
      <c r="AD102" s="132"/>
      <c r="AE102" s="132"/>
      <c r="AF102" s="132"/>
      <c r="AG102" s="132"/>
      <c r="AH102" s="132"/>
      <c r="AI102" s="132"/>
      <c r="AJ102" s="132"/>
      <c r="AK102" s="132"/>
      <c r="AL102" s="132"/>
      <c r="AM102" s="132"/>
      <c r="AN102" s="132"/>
      <c r="AO102" s="132"/>
      <c r="AP102" s="132"/>
      <c r="AQ102" s="132"/>
      <c r="AR102" s="132"/>
      <c r="AS102" s="132"/>
      <c r="AT102" s="132"/>
      <c r="AU102" s="132"/>
      <c r="AV102" s="132"/>
      <c r="AW102" s="132"/>
      <c r="AX102" s="132"/>
      <c r="AY102" s="132"/>
      <c r="AZ102" s="132"/>
      <c r="BA102" s="132"/>
      <c r="BB102" s="132"/>
      <c r="BC102" s="132"/>
      <c r="BD102" s="132"/>
      <c r="BE102" s="132"/>
      <c r="BF102" s="132"/>
      <c r="BG102" s="132"/>
      <c r="BH102" s="132"/>
      <c r="BI102" s="132"/>
      <c r="BJ102" s="132"/>
      <c r="BK102" s="132"/>
      <c r="BL102" s="132"/>
      <c r="BM102" s="132"/>
      <c r="BN102" s="132"/>
      <c r="BO102" s="132"/>
      <c r="BP102" s="132"/>
      <c r="BQ102" s="132"/>
      <c r="BR102" s="132"/>
      <c r="BS102" s="132"/>
      <c r="BT102" s="132"/>
      <c r="BU102" s="132"/>
      <c r="BV102" s="132"/>
      <c r="BW102" s="132"/>
      <c r="BX102" s="132"/>
      <c r="BY102" s="132"/>
    </row>
    <row r="103" spans="1:77">
      <c r="A103" s="132"/>
      <c r="B103" s="132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  <c r="AA103" s="132"/>
      <c r="AB103" s="132"/>
      <c r="AC103" s="132"/>
      <c r="AD103" s="132"/>
      <c r="AE103" s="132"/>
      <c r="AF103" s="132"/>
      <c r="AG103" s="132"/>
      <c r="AH103" s="132"/>
      <c r="AI103" s="132"/>
      <c r="AJ103" s="132"/>
      <c r="AK103" s="132"/>
      <c r="AL103" s="132"/>
      <c r="AM103" s="132"/>
      <c r="AN103" s="132"/>
      <c r="AO103" s="132"/>
      <c r="AP103" s="132"/>
      <c r="AQ103" s="132"/>
      <c r="AR103" s="132"/>
      <c r="AS103" s="132"/>
      <c r="AT103" s="132"/>
      <c r="AU103" s="132"/>
      <c r="AV103" s="132"/>
      <c r="AW103" s="132"/>
      <c r="AX103" s="132"/>
      <c r="AY103" s="132"/>
      <c r="AZ103" s="132"/>
      <c r="BA103" s="132"/>
      <c r="BB103" s="132"/>
      <c r="BC103" s="132"/>
      <c r="BD103" s="132"/>
      <c r="BE103" s="132"/>
      <c r="BF103" s="132"/>
      <c r="BG103" s="132"/>
      <c r="BH103" s="132"/>
      <c r="BI103" s="132"/>
      <c r="BJ103" s="132"/>
      <c r="BK103" s="132"/>
      <c r="BL103" s="132"/>
      <c r="BM103" s="132"/>
      <c r="BN103" s="132"/>
      <c r="BO103" s="132"/>
      <c r="BP103" s="132"/>
      <c r="BQ103" s="132"/>
      <c r="BR103" s="132"/>
      <c r="BS103" s="132"/>
      <c r="BT103" s="132"/>
      <c r="BU103" s="132"/>
      <c r="BV103" s="132"/>
      <c r="BW103" s="132"/>
      <c r="BX103" s="132"/>
      <c r="BY103" s="132"/>
    </row>
    <row r="104" spans="1:77">
      <c r="A104" s="132"/>
      <c r="B104" s="132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  <c r="AA104" s="132"/>
      <c r="AB104" s="132"/>
      <c r="AC104" s="132"/>
      <c r="AD104" s="132"/>
      <c r="AE104" s="132"/>
      <c r="AF104" s="132"/>
      <c r="AG104" s="132"/>
      <c r="AH104" s="132"/>
      <c r="AI104" s="132"/>
      <c r="AJ104" s="132"/>
      <c r="AK104" s="132"/>
      <c r="AL104" s="132"/>
      <c r="AM104" s="132"/>
      <c r="AN104" s="132"/>
      <c r="AO104" s="132"/>
      <c r="AP104" s="132"/>
      <c r="AQ104" s="132"/>
      <c r="AR104" s="132"/>
      <c r="AS104" s="132"/>
      <c r="AT104" s="132"/>
      <c r="AU104" s="132"/>
      <c r="AV104" s="132"/>
      <c r="AW104" s="132"/>
      <c r="AX104" s="132"/>
      <c r="AY104" s="132"/>
      <c r="AZ104" s="132"/>
      <c r="BA104" s="132"/>
      <c r="BB104" s="132"/>
      <c r="BC104" s="132"/>
      <c r="BD104" s="132"/>
      <c r="BE104" s="132"/>
      <c r="BF104" s="132"/>
      <c r="BG104" s="132"/>
      <c r="BH104" s="132"/>
      <c r="BI104" s="132"/>
      <c r="BJ104" s="132"/>
      <c r="BK104" s="132"/>
      <c r="BL104" s="132"/>
      <c r="BM104" s="132"/>
      <c r="BN104" s="132"/>
      <c r="BO104" s="132"/>
      <c r="BP104" s="132"/>
      <c r="BQ104" s="132"/>
      <c r="BR104" s="132"/>
      <c r="BS104" s="132"/>
      <c r="BT104" s="132"/>
      <c r="BU104" s="132"/>
      <c r="BV104" s="132"/>
      <c r="BW104" s="132"/>
      <c r="BX104" s="132"/>
      <c r="BY104" s="132"/>
    </row>
    <row r="105" spans="1:77">
      <c r="A105" s="132"/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  <c r="AA105" s="132"/>
      <c r="AB105" s="132"/>
      <c r="AC105" s="132"/>
      <c r="AD105" s="132"/>
      <c r="AE105" s="132"/>
      <c r="AF105" s="132"/>
      <c r="AG105" s="132"/>
      <c r="AH105" s="132"/>
      <c r="AI105" s="132"/>
      <c r="AJ105" s="132"/>
      <c r="AK105" s="132"/>
      <c r="AL105" s="132"/>
      <c r="AM105" s="132"/>
      <c r="AN105" s="132"/>
      <c r="AO105" s="132"/>
      <c r="AP105" s="132"/>
      <c r="AQ105" s="132"/>
      <c r="AR105" s="132"/>
      <c r="AS105" s="132"/>
      <c r="AT105" s="132"/>
      <c r="AU105" s="132"/>
      <c r="AV105" s="132"/>
      <c r="AW105" s="132"/>
      <c r="AX105" s="132"/>
      <c r="AY105" s="132"/>
      <c r="AZ105" s="132"/>
      <c r="BA105" s="132"/>
      <c r="BB105" s="132"/>
      <c r="BC105" s="132"/>
      <c r="BD105" s="132"/>
      <c r="BE105" s="132"/>
      <c r="BF105" s="132"/>
      <c r="BG105" s="132"/>
      <c r="BH105" s="132"/>
      <c r="BI105" s="132"/>
      <c r="BJ105" s="132"/>
      <c r="BK105" s="132"/>
      <c r="BL105" s="132"/>
      <c r="BM105" s="132"/>
      <c r="BN105" s="132"/>
      <c r="BO105" s="132"/>
      <c r="BP105" s="132"/>
      <c r="BQ105" s="132"/>
      <c r="BR105" s="132"/>
      <c r="BS105" s="132"/>
      <c r="BT105" s="132"/>
      <c r="BU105" s="132"/>
      <c r="BV105" s="132"/>
      <c r="BW105" s="132"/>
      <c r="BX105" s="132"/>
      <c r="BY105" s="132"/>
    </row>
    <row r="106" spans="1:77">
      <c r="A106" s="132"/>
      <c r="B106" s="132"/>
      <c r="C106" s="132"/>
      <c r="D106" s="132"/>
      <c r="E106" s="132"/>
      <c r="F106" s="132"/>
      <c r="G106" s="132"/>
      <c r="H106" s="132"/>
      <c r="I106" s="132"/>
      <c r="J106" s="132"/>
      <c r="K106" s="132"/>
      <c r="L106" s="132"/>
      <c r="M106" s="132"/>
      <c r="N106" s="132"/>
      <c r="O106" s="132"/>
      <c r="P106" s="132"/>
      <c r="Q106" s="132"/>
      <c r="R106" s="132"/>
      <c r="S106" s="132"/>
      <c r="T106" s="132"/>
      <c r="U106" s="132"/>
      <c r="V106" s="132"/>
      <c r="W106" s="132"/>
      <c r="X106" s="132"/>
      <c r="Y106" s="132"/>
      <c r="Z106" s="132"/>
      <c r="AA106" s="132"/>
      <c r="AB106" s="132"/>
      <c r="AC106" s="132"/>
      <c r="AD106" s="132"/>
      <c r="AE106" s="132"/>
      <c r="AF106" s="132"/>
      <c r="AG106" s="132"/>
      <c r="AH106" s="132"/>
      <c r="AI106" s="132"/>
      <c r="AJ106" s="132"/>
      <c r="AK106" s="132"/>
      <c r="AL106" s="132"/>
      <c r="AM106" s="132"/>
      <c r="AN106" s="132"/>
      <c r="AO106" s="132"/>
      <c r="AP106" s="132"/>
      <c r="AQ106" s="132"/>
      <c r="AR106" s="132"/>
      <c r="AS106" s="132"/>
      <c r="AT106" s="132"/>
      <c r="AU106" s="132"/>
      <c r="AV106" s="132"/>
      <c r="AW106" s="132"/>
      <c r="AX106" s="132"/>
      <c r="AY106" s="132"/>
      <c r="AZ106" s="132"/>
      <c r="BA106" s="132"/>
      <c r="BB106" s="132"/>
      <c r="BC106" s="132"/>
      <c r="BD106" s="132"/>
      <c r="BE106" s="132"/>
      <c r="BF106" s="132"/>
      <c r="BG106" s="132"/>
      <c r="BH106" s="132"/>
      <c r="BI106" s="132"/>
      <c r="BJ106" s="132"/>
      <c r="BK106" s="132"/>
      <c r="BL106" s="132"/>
      <c r="BM106" s="132"/>
      <c r="BN106" s="132"/>
      <c r="BO106" s="132"/>
      <c r="BP106" s="132"/>
      <c r="BQ106" s="132"/>
      <c r="BR106" s="132"/>
      <c r="BS106" s="132"/>
      <c r="BT106" s="132"/>
      <c r="BU106" s="132"/>
      <c r="BV106" s="132"/>
      <c r="BW106" s="132"/>
      <c r="BX106" s="132"/>
      <c r="BY106" s="132"/>
    </row>
    <row r="107" spans="1:77">
      <c r="A107" s="132"/>
      <c r="B107" s="132"/>
      <c r="C107" s="132"/>
      <c r="D107" s="132"/>
      <c r="E107" s="132"/>
      <c r="F107" s="132"/>
      <c r="G107" s="132"/>
      <c r="H107" s="132"/>
      <c r="I107" s="132"/>
      <c r="J107" s="132"/>
      <c r="K107" s="132"/>
      <c r="L107" s="132"/>
      <c r="M107" s="132"/>
      <c r="N107" s="132"/>
      <c r="O107" s="132"/>
      <c r="P107" s="132"/>
      <c r="Q107" s="132"/>
      <c r="R107" s="132"/>
      <c r="S107" s="132"/>
      <c r="T107" s="132"/>
      <c r="U107" s="132"/>
      <c r="V107" s="132"/>
      <c r="W107" s="132"/>
      <c r="X107" s="132"/>
      <c r="Y107" s="132"/>
      <c r="Z107" s="132"/>
      <c r="AA107" s="132"/>
      <c r="AB107" s="132"/>
      <c r="AC107" s="132"/>
      <c r="AD107" s="132"/>
      <c r="AE107" s="132"/>
      <c r="AF107" s="132"/>
      <c r="AG107" s="132"/>
      <c r="AH107" s="132"/>
      <c r="AI107" s="132"/>
      <c r="AJ107" s="132"/>
      <c r="AK107" s="132"/>
      <c r="AL107" s="132"/>
      <c r="AM107" s="132"/>
      <c r="AN107" s="132"/>
      <c r="AO107" s="132"/>
      <c r="AP107" s="132"/>
      <c r="AQ107" s="132"/>
      <c r="AR107" s="132"/>
      <c r="AS107" s="132"/>
      <c r="AT107" s="132"/>
      <c r="AU107" s="132"/>
      <c r="AV107" s="132"/>
      <c r="AW107" s="132"/>
      <c r="AX107" s="132"/>
      <c r="AY107" s="132"/>
      <c r="AZ107" s="132"/>
      <c r="BA107" s="132"/>
      <c r="BB107" s="132"/>
      <c r="BC107" s="132"/>
      <c r="BD107" s="132"/>
      <c r="BE107" s="132"/>
      <c r="BF107" s="132"/>
      <c r="BG107" s="132"/>
      <c r="BH107" s="132"/>
      <c r="BI107" s="132"/>
      <c r="BJ107" s="132"/>
      <c r="BK107" s="132"/>
      <c r="BL107" s="132"/>
      <c r="BM107" s="132"/>
      <c r="BN107" s="132"/>
      <c r="BO107" s="132"/>
      <c r="BP107" s="132"/>
      <c r="BQ107" s="132"/>
      <c r="BR107" s="132"/>
      <c r="BS107" s="132"/>
      <c r="BT107" s="132"/>
      <c r="BU107" s="132"/>
      <c r="BV107" s="132"/>
      <c r="BW107" s="132"/>
      <c r="BX107" s="132"/>
      <c r="BY107" s="132"/>
    </row>
    <row r="108" spans="1:77">
      <c r="A108" s="132"/>
      <c r="B108" s="132"/>
      <c r="C108" s="132"/>
      <c r="D108" s="132"/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132"/>
      <c r="Z108" s="132"/>
      <c r="AA108" s="132"/>
      <c r="AB108" s="132"/>
      <c r="AC108" s="132"/>
      <c r="AD108" s="132"/>
      <c r="AE108" s="132"/>
      <c r="AF108" s="132"/>
      <c r="AG108" s="132"/>
      <c r="AH108" s="132"/>
      <c r="AI108" s="132"/>
      <c r="AJ108" s="132"/>
      <c r="AK108" s="132"/>
      <c r="AL108" s="132"/>
      <c r="AM108" s="132"/>
      <c r="AN108" s="132"/>
      <c r="AO108" s="132"/>
      <c r="AP108" s="132"/>
      <c r="AQ108" s="132"/>
      <c r="AR108" s="132"/>
      <c r="AS108" s="132"/>
      <c r="AT108" s="132"/>
      <c r="AU108" s="132"/>
      <c r="AV108" s="132"/>
      <c r="AW108" s="132"/>
      <c r="AX108" s="132"/>
      <c r="AY108" s="132"/>
      <c r="AZ108" s="132"/>
      <c r="BA108" s="132"/>
      <c r="BB108" s="132"/>
      <c r="BC108" s="132"/>
      <c r="BD108" s="132"/>
      <c r="BE108" s="132"/>
      <c r="BF108" s="132"/>
      <c r="BG108" s="132"/>
      <c r="BH108" s="132"/>
      <c r="BI108" s="132"/>
      <c r="BJ108" s="132"/>
      <c r="BK108" s="132"/>
      <c r="BL108" s="132"/>
      <c r="BM108" s="132"/>
      <c r="BN108" s="132"/>
      <c r="BO108" s="132"/>
      <c r="BP108" s="132"/>
      <c r="BQ108" s="132"/>
      <c r="BR108" s="132"/>
      <c r="BS108" s="132"/>
      <c r="BT108" s="132"/>
      <c r="BU108" s="132"/>
      <c r="BV108" s="132"/>
      <c r="BW108" s="132"/>
      <c r="BX108" s="132"/>
      <c r="BY108" s="132"/>
    </row>
    <row r="109" spans="1:77">
      <c r="A109" s="132"/>
      <c r="B109" s="132"/>
      <c r="C109" s="132"/>
      <c r="D109" s="132"/>
      <c r="E109" s="132"/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  <c r="Z109" s="132"/>
      <c r="AA109" s="132"/>
      <c r="AB109" s="132"/>
      <c r="AC109" s="132"/>
      <c r="AD109" s="132"/>
      <c r="AE109" s="132"/>
      <c r="AF109" s="132"/>
      <c r="AG109" s="132"/>
      <c r="AH109" s="132"/>
      <c r="AI109" s="132"/>
      <c r="AJ109" s="132"/>
      <c r="AK109" s="132"/>
      <c r="AL109" s="132"/>
      <c r="AM109" s="132"/>
      <c r="AN109" s="132"/>
      <c r="AO109" s="132"/>
      <c r="AP109" s="132"/>
      <c r="AQ109" s="132"/>
      <c r="AR109" s="132"/>
      <c r="AS109" s="132"/>
      <c r="AT109" s="132"/>
      <c r="AU109" s="132"/>
      <c r="AV109" s="132"/>
      <c r="AW109" s="132"/>
      <c r="AX109" s="132"/>
      <c r="AY109" s="132"/>
      <c r="AZ109" s="132"/>
      <c r="BA109" s="132"/>
      <c r="BB109" s="132"/>
      <c r="BC109" s="132"/>
      <c r="BD109" s="132"/>
      <c r="BE109" s="132"/>
      <c r="BF109" s="132"/>
      <c r="BG109" s="132"/>
      <c r="BH109" s="132"/>
      <c r="BI109" s="132"/>
      <c r="BJ109" s="132"/>
      <c r="BK109" s="132"/>
      <c r="BL109" s="132"/>
      <c r="BM109" s="132"/>
      <c r="BN109" s="132"/>
      <c r="BO109" s="132"/>
      <c r="BP109" s="132"/>
      <c r="BQ109" s="132"/>
      <c r="BR109" s="132"/>
      <c r="BS109" s="132"/>
      <c r="BT109" s="132"/>
      <c r="BU109" s="132"/>
      <c r="BV109" s="132"/>
      <c r="BW109" s="132"/>
      <c r="BX109" s="132"/>
      <c r="BY109" s="132"/>
    </row>
    <row r="110" spans="1:77">
      <c r="A110" s="132"/>
      <c r="B110" s="132"/>
      <c r="C110" s="132"/>
      <c r="D110" s="132"/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  <c r="Z110" s="132"/>
      <c r="AA110" s="132"/>
      <c r="AB110" s="132"/>
      <c r="AC110" s="132"/>
      <c r="AD110" s="132"/>
      <c r="AE110" s="132"/>
      <c r="AF110" s="132"/>
      <c r="AG110" s="132"/>
      <c r="AH110" s="132"/>
      <c r="AI110" s="132"/>
      <c r="AJ110" s="132"/>
      <c r="AK110" s="132"/>
      <c r="AL110" s="132"/>
      <c r="AM110" s="132"/>
      <c r="AN110" s="132"/>
      <c r="AO110" s="132"/>
      <c r="AP110" s="132"/>
      <c r="AQ110" s="132"/>
      <c r="AR110" s="132"/>
      <c r="AS110" s="132"/>
      <c r="AT110" s="132"/>
      <c r="AU110" s="132"/>
      <c r="AV110" s="132"/>
      <c r="AW110" s="132"/>
      <c r="AX110" s="132"/>
      <c r="AY110" s="132"/>
      <c r="AZ110" s="132"/>
      <c r="BA110" s="132"/>
      <c r="BB110" s="132"/>
      <c r="BC110" s="132"/>
      <c r="BD110" s="132"/>
      <c r="BE110" s="132"/>
      <c r="BF110" s="132"/>
      <c r="BG110" s="132"/>
      <c r="BH110" s="132"/>
      <c r="BI110" s="132"/>
      <c r="BJ110" s="132"/>
      <c r="BK110" s="132"/>
      <c r="BL110" s="132"/>
      <c r="BM110" s="132"/>
      <c r="BN110" s="132"/>
      <c r="BO110" s="132"/>
      <c r="BP110" s="132"/>
      <c r="BQ110" s="132"/>
      <c r="BR110" s="132"/>
      <c r="BS110" s="132"/>
      <c r="BT110" s="132"/>
      <c r="BU110" s="132"/>
      <c r="BV110" s="132"/>
      <c r="BW110" s="132"/>
      <c r="BX110" s="132"/>
      <c r="BY110" s="132"/>
    </row>
    <row r="111" spans="1:77">
      <c r="A111" s="132"/>
      <c r="B111" s="132"/>
      <c r="C111" s="132"/>
      <c r="D111" s="132"/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2"/>
      <c r="Z111" s="132"/>
      <c r="AA111" s="132"/>
      <c r="AB111" s="132"/>
      <c r="AC111" s="132"/>
      <c r="AD111" s="132"/>
      <c r="AE111" s="132"/>
      <c r="AF111" s="132"/>
      <c r="AG111" s="132"/>
      <c r="AH111" s="132"/>
      <c r="AI111" s="132"/>
      <c r="AJ111" s="132"/>
      <c r="AK111" s="132"/>
      <c r="AL111" s="132"/>
      <c r="AM111" s="132"/>
      <c r="AN111" s="132"/>
      <c r="AO111" s="132"/>
      <c r="AP111" s="132"/>
      <c r="AQ111" s="132"/>
      <c r="AR111" s="132"/>
      <c r="AS111" s="132"/>
      <c r="AT111" s="132"/>
      <c r="AU111" s="132"/>
      <c r="AV111" s="132"/>
      <c r="AW111" s="132"/>
      <c r="AX111" s="132"/>
      <c r="AY111" s="132"/>
      <c r="AZ111" s="132"/>
      <c r="BA111" s="132"/>
      <c r="BB111" s="132"/>
      <c r="BC111" s="132"/>
      <c r="BD111" s="132"/>
      <c r="BE111" s="132"/>
      <c r="BF111" s="132"/>
      <c r="BG111" s="132"/>
      <c r="BH111" s="132"/>
      <c r="BI111" s="132"/>
      <c r="BJ111" s="132"/>
      <c r="BK111" s="132"/>
      <c r="BL111" s="132"/>
      <c r="BM111" s="132"/>
      <c r="BN111" s="132"/>
      <c r="BO111" s="132"/>
      <c r="BP111" s="132"/>
      <c r="BQ111" s="132"/>
      <c r="BR111" s="132"/>
      <c r="BS111" s="132"/>
      <c r="BT111" s="132"/>
      <c r="BU111" s="132"/>
      <c r="BV111" s="132"/>
      <c r="BW111" s="132"/>
      <c r="BX111" s="132"/>
      <c r="BY111" s="132"/>
    </row>
    <row r="112" spans="1:77">
      <c r="A112" s="132"/>
      <c r="B112" s="132"/>
      <c r="C112" s="132"/>
      <c r="D112" s="132"/>
      <c r="E112" s="132"/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32"/>
      <c r="Z112" s="132"/>
      <c r="AA112" s="132"/>
      <c r="AB112" s="132"/>
      <c r="AC112" s="132"/>
      <c r="AD112" s="132"/>
      <c r="AE112" s="132"/>
      <c r="AF112" s="132"/>
      <c r="AG112" s="132"/>
      <c r="AH112" s="132"/>
      <c r="AI112" s="132"/>
      <c r="AJ112" s="132"/>
      <c r="AK112" s="132"/>
      <c r="AL112" s="132"/>
      <c r="AM112" s="132"/>
      <c r="AN112" s="132"/>
      <c r="AO112" s="132"/>
      <c r="AP112" s="132"/>
      <c r="AQ112" s="132"/>
      <c r="AR112" s="132"/>
      <c r="AS112" s="132"/>
      <c r="AT112" s="132"/>
      <c r="AU112" s="132"/>
      <c r="AV112" s="132"/>
      <c r="AW112" s="132"/>
      <c r="AX112" s="132"/>
      <c r="AY112" s="132"/>
      <c r="AZ112" s="132"/>
      <c r="BA112" s="132"/>
      <c r="BB112" s="132"/>
      <c r="BC112" s="132"/>
      <c r="BD112" s="132"/>
      <c r="BE112" s="132"/>
      <c r="BF112" s="132"/>
      <c r="BG112" s="132"/>
      <c r="BH112" s="132"/>
      <c r="BI112" s="132"/>
      <c r="BJ112" s="132"/>
      <c r="BK112" s="132"/>
      <c r="BL112" s="132"/>
      <c r="BM112" s="132"/>
      <c r="BN112" s="132"/>
      <c r="BO112" s="132"/>
      <c r="BP112" s="132"/>
      <c r="BQ112" s="132"/>
      <c r="BR112" s="132"/>
      <c r="BS112" s="132"/>
      <c r="BT112" s="132"/>
      <c r="BU112" s="132"/>
      <c r="BV112" s="132"/>
      <c r="BW112" s="132"/>
      <c r="BX112" s="132"/>
      <c r="BY112" s="132"/>
    </row>
    <row r="113" spans="1:77">
      <c r="A113" s="132"/>
      <c r="B113" s="132"/>
      <c r="C113" s="132"/>
      <c r="D113" s="132"/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132"/>
      <c r="AV113" s="132"/>
      <c r="AW113" s="132"/>
      <c r="AX113" s="132"/>
      <c r="AY113" s="132"/>
      <c r="AZ113" s="132"/>
      <c r="BA113" s="132"/>
      <c r="BB113" s="132"/>
      <c r="BC113" s="132"/>
      <c r="BD113" s="132"/>
      <c r="BE113" s="132"/>
      <c r="BF113" s="132"/>
      <c r="BG113" s="132"/>
      <c r="BH113" s="132"/>
      <c r="BI113" s="132"/>
      <c r="BJ113" s="132"/>
      <c r="BK113" s="132"/>
      <c r="BL113" s="132"/>
      <c r="BM113" s="132"/>
      <c r="BN113" s="132"/>
      <c r="BO113" s="132"/>
      <c r="BP113" s="132"/>
      <c r="BQ113" s="132"/>
      <c r="BR113" s="132"/>
      <c r="BS113" s="132"/>
      <c r="BT113" s="132"/>
      <c r="BU113" s="132"/>
      <c r="BV113" s="132"/>
      <c r="BW113" s="132"/>
      <c r="BX113" s="132"/>
      <c r="BY113" s="132"/>
    </row>
    <row r="114" spans="1:77">
      <c r="A114" s="132"/>
      <c r="B114" s="132"/>
      <c r="C114" s="132"/>
      <c r="D114" s="132"/>
      <c r="E114" s="132"/>
      <c r="F114" s="132"/>
      <c r="G114" s="132"/>
      <c r="H114" s="132"/>
      <c r="I114" s="132"/>
      <c r="J114" s="132"/>
      <c r="K114" s="132"/>
      <c r="L114" s="132"/>
      <c r="M114" s="132"/>
      <c r="N114" s="132"/>
      <c r="O114" s="132"/>
      <c r="P114" s="132"/>
      <c r="Q114" s="132"/>
      <c r="R114" s="132"/>
      <c r="S114" s="132"/>
      <c r="T114" s="132"/>
      <c r="U114" s="132"/>
      <c r="V114" s="132"/>
      <c r="W114" s="132"/>
      <c r="X114" s="132"/>
      <c r="Y114" s="132"/>
      <c r="Z114" s="132"/>
      <c r="AA114" s="132"/>
      <c r="AB114" s="132"/>
      <c r="AC114" s="132"/>
      <c r="AD114" s="132"/>
      <c r="AE114" s="132"/>
      <c r="AF114" s="132"/>
      <c r="AG114" s="132"/>
      <c r="AH114" s="132"/>
      <c r="AI114" s="132"/>
      <c r="AJ114" s="132"/>
      <c r="AK114" s="132"/>
      <c r="AL114" s="132"/>
      <c r="AM114" s="132"/>
      <c r="AN114" s="132"/>
      <c r="AO114" s="132"/>
      <c r="AP114" s="132"/>
      <c r="AQ114" s="132"/>
      <c r="AR114" s="132"/>
      <c r="AS114" s="132"/>
      <c r="AT114" s="132"/>
      <c r="AU114" s="132"/>
      <c r="AV114" s="132"/>
      <c r="AW114" s="132"/>
      <c r="AX114" s="132"/>
      <c r="AY114" s="132"/>
      <c r="AZ114" s="132"/>
      <c r="BA114" s="132"/>
      <c r="BB114" s="132"/>
      <c r="BC114" s="132"/>
      <c r="BD114" s="132"/>
      <c r="BE114" s="132"/>
      <c r="BF114" s="132"/>
      <c r="BG114" s="132"/>
      <c r="BH114" s="132"/>
      <c r="BI114" s="132"/>
      <c r="BJ114" s="132"/>
      <c r="BK114" s="132"/>
      <c r="BL114" s="132"/>
      <c r="BM114" s="132"/>
      <c r="BN114" s="132"/>
      <c r="BO114" s="132"/>
      <c r="BP114" s="132"/>
      <c r="BQ114" s="132"/>
      <c r="BR114" s="132"/>
      <c r="BS114" s="132"/>
      <c r="BT114" s="132"/>
      <c r="BU114" s="132"/>
      <c r="BV114" s="132"/>
      <c r="BW114" s="132"/>
      <c r="BX114" s="132"/>
      <c r="BY114" s="132"/>
    </row>
    <row r="115" spans="1:77">
      <c r="A115" s="132"/>
      <c r="B115" s="132"/>
      <c r="C115" s="132"/>
      <c r="D115" s="132"/>
      <c r="E115" s="132"/>
      <c r="F115" s="132"/>
      <c r="G115" s="132"/>
      <c r="H115" s="132"/>
      <c r="I115" s="132"/>
      <c r="J115" s="132"/>
      <c r="K115" s="132"/>
      <c r="L115" s="132"/>
      <c r="M115" s="132"/>
      <c r="N115" s="132"/>
      <c r="O115" s="132"/>
      <c r="P115" s="132"/>
      <c r="Q115" s="132"/>
      <c r="R115" s="132"/>
      <c r="S115" s="132"/>
      <c r="T115" s="132"/>
      <c r="U115" s="132"/>
      <c r="V115" s="132"/>
      <c r="W115" s="132"/>
      <c r="X115" s="132"/>
      <c r="Y115" s="132"/>
      <c r="Z115" s="132"/>
      <c r="AA115" s="132"/>
      <c r="AB115" s="132"/>
      <c r="AC115" s="132"/>
      <c r="AD115" s="132"/>
      <c r="AE115" s="132"/>
      <c r="AF115" s="132"/>
      <c r="AG115" s="132"/>
      <c r="AH115" s="132"/>
      <c r="AI115" s="132"/>
      <c r="AJ115" s="132"/>
      <c r="AK115" s="132"/>
      <c r="AL115" s="132"/>
      <c r="AM115" s="132"/>
      <c r="AN115" s="132"/>
      <c r="AO115" s="132"/>
      <c r="AP115" s="132"/>
      <c r="AQ115" s="132"/>
      <c r="AR115" s="132"/>
      <c r="AS115" s="132"/>
      <c r="AT115" s="132"/>
      <c r="AU115" s="132"/>
      <c r="AV115" s="132"/>
      <c r="AW115" s="132"/>
      <c r="AX115" s="132"/>
      <c r="AY115" s="132"/>
      <c r="AZ115" s="132"/>
      <c r="BA115" s="132"/>
      <c r="BB115" s="132"/>
      <c r="BC115" s="132"/>
      <c r="BD115" s="132"/>
      <c r="BE115" s="132"/>
      <c r="BF115" s="132"/>
      <c r="BG115" s="132"/>
      <c r="BH115" s="132"/>
      <c r="BI115" s="132"/>
      <c r="BJ115" s="132"/>
      <c r="BK115" s="132"/>
      <c r="BL115" s="132"/>
      <c r="BM115" s="132"/>
      <c r="BN115" s="132"/>
      <c r="BO115" s="132"/>
      <c r="BP115" s="132"/>
      <c r="BQ115" s="132"/>
      <c r="BR115" s="132"/>
      <c r="BS115" s="132"/>
      <c r="BT115" s="132"/>
      <c r="BU115" s="132"/>
      <c r="BV115" s="132"/>
      <c r="BW115" s="132"/>
      <c r="BX115" s="132"/>
      <c r="BY115" s="132"/>
    </row>
    <row r="116" spans="1:77">
      <c r="A116" s="132"/>
      <c r="B116" s="132"/>
      <c r="C116" s="132"/>
      <c r="D116" s="132"/>
      <c r="E116" s="132"/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  <c r="AF116" s="132"/>
      <c r="AG116" s="132"/>
      <c r="AH116" s="132"/>
      <c r="AI116" s="132"/>
      <c r="AJ116" s="132"/>
      <c r="AK116" s="132"/>
      <c r="AL116" s="132"/>
      <c r="AM116" s="132"/>
      <c r="AN116" s="132"/>
      <c r="AO116" s="132"/>
      <c r="AP116" s="132"/>
      <c r="AQ116" s="132"/>
      <c r="AR116" s="132"/>
      <c r="AS116" s="132"/>
      <c r="AT116" s="132"/>
      <c r="AU116" s="132"/>
      <c r="AV116" s="132"/>
      <c r="AW116" s="132"/>
      <c r="AX116" s="132"/>
      <c r="AY116" s="132"/>
      <c r="AZ116" s="132"/>
      <c r="BA116" s="132"/>
      <c r="BB116" s="132"/>
      <c r="BC116" s="132"/>
      <c r="BD116" s="132"/>
      <c r="BE116" s="132"/>
      <c r="BF116" s="132"/>
      <c r="BG116" s="132"/>
      <c r="BH116" s="132"/>
      <c r="BI116" s="132"/>
      <c r="BJ116" s="132"/>
      <c r="BK116" s="132"/>
      <c r="BL116" s="132"/>
      <c r="BM116" s="132"/>
      <c r="BN116" s="132"/>
      <c r="BO116" s="132"/>
      <c r="BP116" s="132"/>
      <c r="BQ116" s="132"/>
      <c r="BR116" s="132"/>
      <c r="BS116" s="132"/>
      <c r="BT116" s="132"/>
      <c r="BU116" s="132"/>
      <c r="BV116" s="132"/>
      <c r="BW116" s="132"/>
      <c r="BX116" s="132"/>
      <c r="BY116" s="132"/>
    </row>
    <row r="117" spans="1:77">
      <c r="A117" s="132"/>
      <c r="B117" s="132"/>
      <c r="C117" s="132"/>
      <c r="D117" s="132"/>
      <c r="E117" s="132"/>
      <c r="F117" s="132"/>
      <c r="G117" s="132"/>
      <c r="H117" s="132"/>
      <c r="I117" s="132"/>
      <c r="J117" s="132"/>
      <c r="K117" s="132"/>
      <c r="L117" s="132"/>
      <c r="M117" s="132"/>
      <c r="N117" s="132"/>
      <c r="O117" s="132"/>
      <c r="P117" s="132"/>
      <c r="Q117" s="132"/>
      <c r="R117" s="132"/>
      <c r="S117" s="132"/>
      <c r="T117" s="132"/>
      <c r="U117" s="132"/>
      <c r="V117" s="132"/>
      <c r="W117" s="132"/>
      <c r="X117" s="132"/>
      <c r="Y117" s="132"/>
      <c r="Z117" s="132"/>
      <c r="AA117" s="132"/>
      <c r="AB117" s="132"/>
      <c r="AC117" s="132"/>
      <c r="AD117" s="132"/>
      <c r="AE117" s="132"/>
      <c r="AF117" s="132"/>
      <c r="AG117" s="132"/>
      <c r="AH117" s="132"/>
      <c r="AI117" s="132"/>
      <c r="AJ117" s="132"/>
      <c r="AK117" s="132"/>
      <c r="AL117" s="132"/>
      <c r="AM117" s="132"/>
      <c r="AN117" s="132"/>
      <c r="AO117" s="132"/>
      <c r="AP117" s="132"/>
      <c r="AQ117" s="132"/>
      <c r="AR117" s="132"/>
      <c r="AS117" s="132"/>
      <c r="AT117" s="132"/>
      <c r="AU117" s="132"/>
      <c r="AV117" s="132"/>
      <c r="AW117" s="132"/>
      <c r="AX117" s="132"/>
      <c r="AY117" s="132"/>
      <c r="AZ117" s="132"/>
      <c r="BA117" s="132"/>
      <c r="BB117" s="132"/>
      <c r="BC117" s="132"/>
      <c r="BD117" s="132"/>
      <c r="BE117" s="132"/>
      <c r="BF117" s="132"/>
      <c r="BG117" s="132"/>
      <c r="BH117" s="132"/>
      <c r="BI117" s="132"/>
      <c r="BJ117" s="132"/>
      <c r="BK117" s="132"/>
      <c r="BL117" s="132"/>
      <c r="BM117" s="132"/>
      <c r="BN117" s="132"/>
      <c r="BO117" s="132"/>
      <c r="BP117" s="132"/>
      <c r="BQ117" s="132"/>
      <c r="BR117" s="132"/>
      <c r="BS117" s="132"/>
      <c r="BT117" s="132"/>
      <c r="BU117" s="132"/>
      <c r="BV117" s="132"/>
      <c r="BW117" s="132"/>
      <c r="BX117" s="132"/>
      <c r="BY117" s="132"/>
    </row>
    <row r="118" spans="1:77">
      <c r="A118" s="132"/>
      <c r="B118" s="132"/>
      <c r="C118" s="132"/>
      <c r="D118" s="132"/>
      <c r="E118" s="132"/>
      <c r="F118" s="132"/>
      <c r="G118" s="132"/>
      <c r="H118" s="132"/>
      <c r="I118" s="132"/>
      <c r="J118" s="132"/>
      <c r="K118" s="132"/>
      <c r="L118" s="132"/>
      <c r="M118" s="132"/>
      <c r="N118" s="132"/>
      <c r="O118" s="132"/>
      <c r="P118" s="132"/>
      <c r="Q118" s="132"/>
      <c r="R118" s="132"/>
      <c r="S118" s="132"/>
      <c r="T118" s="132"/>
      <c r="U118" s="132"/>
      <c r="V118" s="132"/>
      <c r="W118" s="132"/>
      <c r="X118" s="132"/>
      <c r="Y118" s="132"/>
      <c r="Z118" s="132"/>
      <c r="AA118" s="132"/>
      <c r="AB118" s="132"/>
      <c r="AC118" s="132"/>
      <c r="AD118" s="132"/>
      <c r="AE118" s="132"/>
      <c r="AF118" s="132"/>
      <c r="AG118" s="132"/>
      <c r="AH118" s="132"/>
      <c r="AI118" s="132"/>
      <c r="AJ118" s="132"/>
      <c r="AK118" s="132"/>
      <c r="AL118" s="132"/>
      <c r="AM118" s="132"/>
      <c r="AN118" s="132"/>
      <c r="AO118" s="132"/>
      <c r="AP118" s="132"/>
      <c r="AQ118" s="132"/>
      <c r="AR118" s="132"/>
      <c r="AS118" s="132"/>
      <c r="AT118" s="132"/>
      <c r="AU118" s="132"/>
      <c r="AV118" s="132"/>
      <c r="AW118" s="132"/>
      <c r="AX118" s="132"/>
      <c r="AY118" s="132"/>
      <c r="AZ118" s="132"/>
      <c r="BA118" s="132"/>
      <c r="BB118" s="132"/>
      <c r="BC118" s="132"/>
      <c r="BD118" s="132"/>
      <c r="BE118" s="132"/>
      <c r="BF118" s="132"/>
      <c r="BG118" s="132"/>
      <c r="BH118" s="132"/>
      <c r="BI118" s="132"/>
      <c r="BJ118" s="132"/>
      <c r="BK118" s="132"/>
      <c r="BL118" s="132"/>
      <c r="BM118" s="132"/>
      <c r="BN118" s="132"/>
      <c r="BO118" s="132"/>
      <c r="BP118" s="132"/>
      <c r="BQ118" s="132"/>
      <c r="BR118" s="132"/>
      <c r="BS118" s="132"/>
      <c r="BT118" s="132"/>
      <c r="BU118" s="132"/>
      <c r="BV118" s="132"/>
      <c r="BW118" s="132"/>
      <c r="BX118" s="132"/>
      <c r="BY118" s="132"/>
    </row>
    <row r="119" spans="1:77">
      <c r="A119" s="132"/>
      <c r="B119" s="132"/>
      <c r="C119" s="132"/>
      <c r="D119" s="132"/>
      <c r="E119" s="132"/>
      <c r="F119" s="132"/>
      <c r="G119" s="132"/>
      <c r="H119" s="132"/>
      <c r="I119" s="132"/>
      <c r="J119" s="132"/>
      <c r="K119" s="132"/>
      <c r="L119" s="132"/>
      <c r="M119" s="132"/>
      <c r="N119" s="132"/>
      <c r="O119" s="132"/>
      <c r="P119" s="132"/>
      <c r="Q119" s="132"/>
      <c r="R119" s="132"/>
      <c r="S119" s="132"/>
      <c r="T119" s="132"/>
      <c r="U119" s="132"/>
      <c r="V119" s="132"/>
      <c r="W119" s="132"/>
      <c r="X119" s="132"/>
      <c r="Y119" s="132"/>
      <c r="Z119" s="132"/>
      <c r="AA119" s="132"/>
      <c r="AB119" s="132"/>
      <c r="AC119" s="132"/>
      <c r="AD119" s="132"/>
      <c r="AE119" s="132"/>
      <c r="AF119" s="132"/>
      <c r="AG119" s="132"/>
      <c r="AH119" s="132"/>
      <c r="AI119" s="132"/>
      <c r="AJ119" s="132"/>
      <c r="AK119" s="132"/>
      <c r="AL119" s="132"/>
      <c r="AM119" s="132"/>
      <c r="AN119" s="132"/>
      <c r="AO119" s="132"/>
      <c r="AP119" s="132"/>
      <c r="AQ119" s="132"/>
      <c r="AR119" s="132"/>
      <c r="AS119" s="132"/>
      <c r="AT119" s="132"/>
      <c r="AU119" s="132"/>
      <c r="AV119" s="132"/>
      <c r="AW119" s="132"/>
      <c r="AX119" s="132"/>
      <c r="AY119" s="132"/>
      <c r="AZ119" s="132"/>
      <c r="BA119" s="132"/>
      <c r="BB119" s="132"/>
      <c r="BC119" s="132"/>
      <c r="BD119" s="132"/>
      <c r="BE119" s="132"/>
      <c r="BF119" s="132"/>
      <c r="BG119" s="132"/>
      <c r="BH119" s="132"/>
      <c r="BI119" s="132"/>
      <c r="BJ119" s="132"/>
      <c r="BK119" s="132"/>
      <c r="BL119" s="132"/>
      <c r="BM119" s="132"/>
      <c r="BN119" s="132"/>
      <c r="BO119" s="132"/>
      <c r="BP119" s="132"/>
      <c r="BQ119" s="132"/>
      <c r="BR119" s="132"/>
      <c r="BS119" s="132"/>
      <c r="BT119" s="132"/>
      <c r="BU119" s="132"/>
      <c r="BV119" s="132"/>
      <c r="BW119" s="132"/>
      <c r="BX119" s="132"/>
      <c r="BY119" s="132"/>
    </row>
    <row r="120" spans="1:77">
      <c r="A120" s="132"/>
      <c r="B120" s="132"/>
      <c r="C120" s="132"/>
      <c r="D120" s="132"/>
      <c r="E120" s="132"/>
      <c r="F120" s="132"/>
      <c r="G120" s="132"/>
      <c r="H120" s="132"/>
      <c r="I120" s="132"/>
      <c r="J120" s="132"/>
      <c r="K120" s="132"/>
      <c r="L120" s="132"/>
      <c r="M120" s="132"/>
      <c r="N120" s="132"/>
      <c r="O120" s="132"/>
      <c r="P120" s="132"/>
      <c r="Q120" s="132"/>
      <c r="R120" s="132"/>
      <c r="S120" s="132"/>
      <c r="T120" s="132"/>
      <c r="U120" s="132"/>
      <c r="V120" s="132"/>
      <c r="W120" s="132"/>
      <c r="X120" s="132"/>
      <c r="Y120" s="132"/>
      <c r="Z120" s="132"/>
      <c r="AA120" s="132"/>
      <c r="AB120" s="132"/>
      <c r="AC120" s="132"/>
      <c r="AD120" s="132"/>
      <c r="AE120" s="132"/>
      <c r="AF120" s="132"/>
      <c r="AG120" s="132"/>
      <c r="AH120" s="132"/>
      <c r="AI120" s="132"/>
      <c r="AJ120" s="132"/>
      <c r="AK120" s="132"/>
      <c r="AL120" s="132"/>
      <c r="AM120" s="132"/>
      <c r="AN120" s="132"/>
      <c r="AO120" s="132"/>
      <c r="AP120" s="132"/>
      <c r="AQ120" s="132"/>
      <c r="AR120" s="132"/>
      <c r="AS120" s="132"/>
      <c r="AT120" s="132"/>
      <c r="AU120" s="132"/>
      <c r="AV120" s="132"/>
      <c r="AW120" s="132"/>
      <c r="AX120" s="132"/>
      <c r="AY120" s="132"/>
      <c r="AZ120" s="132"/>
      <c r="BA120" s="132"/>
      <c r="BB120" s="132"/>
      <c r="BC120" s="132"/>
      <c r="BD120" s="132"/>
      <c r="BE120" s="132"/>
      <c r="BF120" s="132"/>
      <c r="BG120" s="132"/>
      <c r="BH120" s="132"/>
      <c r="BI120" s="132"/>
      <c r="BJ120" s="132"/>
      <c r="BK120" s="132"/>
      <c r="BL120" s="132"/>
      <c r="BM120" s="132"/>
      <c r="BN120" s="132"/>
      <c r="BO120" s="132"/>
      <c r="BP120" s="132"/>
      <c r="BQ120" s="132"/>
      <c r="BR120" s="132"/>
      <c r="BS120" s="132"/>
      <c r="BT120" s="132"/>
      <c r="BU120" s="132"/>
      <c r="BV120" s="132"/>
      <c r="BW120" s="132"/>
      <c r="BX120" s="132"/>
      <c r="BY120" s="132"/>
    </row>
    <row r="121" spans="1:77">
      <c r="A121" s="132"/>
      <c r="B121" s="132"/>
      <c r="C121" s="132"/>
      <c r="D121" s="132"/>
      <c r="E121" s="132"/>
      <c r="F121" s="132"/>
      <c r="G121" s="132"/>
      <c r="H121" s="132"/>
      <c r="I121" s="132"/>
      <c r="J121" s="132"/>
      <c r="K121" s="132"/>
      <c r="L121" s="132"/>
      <c r="M121" s="132"/>
      <c r="N121" s="132"/>
      <c r="O121" s="132"/>
      <c r="P121" s="132"/>
      <c r="Q121" s="132"/>
      <c r="R121" s="132"/>
      <c r="S121" s="132"/>
      <c r="T121" s="132"/>
      <c r="U121" s="132"/>
      <c r="V121" s="132"/>
      <c r="W121" s="132"/>
      <c r="X121" s="132"/>
      <c r="Y121" s="132"/>
      <c r="Z121" s="132"/>
      <c r="AA121" s="132"/>
      <c r="AB121" s="132"/>
      <c r="AC121" s="132"/>
      <c r="AD121" s="132"/>
      <c r="AE121" s="132"/>
      <c r="AF121" s="132"/>
      <c r="AG121" s="132"/>
      <c r="AH121" s="132"/>
      <c r="AI121" s="132"/>
      <c r="AJ121" s="132"/>
      <c r="AK121" s="132"/>
      <c r="AL121" s="132"/>
      <c r="AM121" s="132"/>
      <c r="AN121" s="132"/>
      <c r="AO121" s="132"/>
      <c r="AP121" s="132"/>
      <c r="AQ121" s="132"/>
      <c r="AR121" s="132"/>
      <c r="AS121" s="132"/>
      <c r="AT121" s="132"/>
      <c r="AU121" s="132"/>
      <c r="AV121" s="132"/>
      <c r="AW121" s="132"/>
      <c r="AX121" s="132"/>
      <c r="AY121" s="132"/>
      <c r="AZ121" s="132"/>
      <c r="BA121" s="132"/>
      <c r="BB121" s="132"/>
      <c r="BC121" s="132"/>
      <c r="BD121" s="132"/>
      <c r="BE121" s="132"/>
      <c r="BF121" s="132"/>
      <c r="BG121" s="132"/>
      <c r="BH121" s="132"/>
      <c r="BI121" s="132"/>
      <c r="BJ121" s="132"/>
      <c r="BK121" s="132"/>
      <c r="BL121" s="132"/>
      <c r="BM121" s="132"/>
      <c r="BN121" s="132"/>
      <c r="BO121" s="132"/>
      <c r="BP121" s="132"/>
      <c r="BQ121" s="132"/>
      <c r="BR121" s="132"/>
      <c r="BS121" s="132"/>
      <c r="BT121" s="132"/>
      <c r="BU121" s="132"/>
      <c r="BV121" s="132"/>
      <c r="BW121" s="132"/>
      <c r="BX121" s="132"/>
      <c r="BY121" s="132"/>
    </row>
    <row r="122" spans="1:77">
      <c r="A122" s="132"/>
      <c r="B122" s="132"/>
      <c r="C122" s="132"/>
      <c r="D122" s="132"/>
      <c r="E122" s="132"/>
      <c r="F122" s="132"/>
      <c r="G122" s="132"/>
      <c r="H122" s="132"/>
      <c r="I122" s="132"/>
      <c r="J122" s="132"/>
      <c r="K122" s="132"/>
      <c r="L122" s="132"/>
      <c r="M122" s="132"/>
      <c r="N122" s="132"/>
      <c r="O122" s="132"/>
      <c r="P122" s="132"/>
      <c r="Q122" s="132"/>
      <c r="R122" s="132"/>
      <c r="S122" s="132"/>
      <c r="T122" s="132"/>
      <c r="U122" s="132"/>
      <c r="V122" s="132"/>
      <c r="W122" s="132"/>
      <c r="X122" s="132"/>
      <c r="Y122" s="132"/>
      <c r="Z122" s="132"/>
      <c r="AA122" s="132"/>
      <c r="AB122" s="132"/>
      <c r="AC122" s="132"/>
      <c r="AD122" s="132"/>
      <c r="AE122" s="132"/>
      <c r="AF122" s="132"/>
      <c r="AG122" s="132"/>
      <c r="AH122" s="132"/>
      <c r="AI122" s="132"/>
      <c r="AJ122" s="132"/>
      <c r="AK122" s="132"/>
      <c r="AL122" s="132"/>
      <c r="AM122" s="132"/>
      <c r="AN122" s="132"/>
      <c r="AO122" s="132"/>
      <c r="AP122" s="132"/>
      <c r="AQ122" s="132"/>
      <c r="AR122" s="132"/>
      <c r="AS122" s="132"/>
      <c r="AT122" s="132"/>
      <c r="AU122" s="132"/>
      <c r="AV122" s="132"/>
      <c r="AW122" s="132"/>
      <c r="AX122" s="132"/>
      <c r="AY122" s="132"/>
      <c r="AZ122" s="132"/>
      <c r="BA122" s="132"/>
      <c r="BB122" s="132"/>
      <c r="BC122" s="132"/>
      <c r="BD122" s="132"/>
      <c r="BE122" s="132"/>
      <c r="BF122" s="132"/>
      <c r="BG122" s="132"/>
      <c r="BH122" s="132"/>
      <c r="BI122" s="132"/>
      <c r="BJ122" s="132"/>
      <c r="BK122" s="132"/>
      <c r="BL122" s="132"/>
      <c r="BM122" s="132"/>
      <c r="BN122" s="132"/>
      <c r="BO122" s="132"/>
      <c r="BP122" s="132"/>
      <c r="BQ122" s="132"/>
      <c r="BR122" s="132"/>
      <c r="BS122" s="132"/>
      <c r="BT122" s="132"/>
      <c r="BU122" s="132"/>
      <c r="BV122" s="132"/>
      <c r="BW122" s="132"/>
      <c r="BX122" s="132"/>
      <c r="BY122" s="132"/>
    </row>
    <row r="123" spans="1:77">
      <c r="A123" s="132"/>
      <c r="B123" s="132"/>
      <c r="C123" s="132"/>
      <c r="D123" s="132"/>
      <c r="E123" s="132"/>
      <c r="F123" s="132"/>
      <c r="G123" s="132"/>
      <c r="H123" s="132"/>
      <c r="I123" s="132"/>
      <c r="J123" s="132"/>
      <c r="K123" s="132"/>
      <c r="L123" s="132"/>
      <c r="M123" s="132"/>
      <c r="N123" s="132"/>
      <c r="O123" s="132"/>
      <c r="P123" s="132"/>
      <c r="Q123" s="132"/>
      <c r="R123" s="132"/>
      <c r="S123" s="132"/>
      <c r="T123" s="132"/>
      <c r="U123" s="132"/>
      <c r="V123" s="132"/>
      <c r="W123" s="132"/>
      <c r="X123" s="132"/>
      <c r="Y123" s="132"/>
      <c r="Z123" s="132"/>
      <c r="AA123" s="132"/>
      <c r="AB123" s="132"/>
      <c r="AC123" s="132"/>
      <c r="AD123" s="132"/>
      <c r="AE123" s="132"/>
      <c r="AF123" s="132"/>
      <c r="AG123" s="132"/>
      <c r="AH123" s="132"/>
      <c r="AI123" s="132"/>
      <c r="AJ123" s="132"/>
      <c r="AK123" s="132"/>
      <c r="AL123" s="132"/>
      <c r="AM123" s="132"/>
      <c r="AN123" s="132"/>
      <c r="AO123" s="132"/>
      <c r="AP123" s="132"/>
      <c r="AQ123" s="132"/>
      <c r="AR123" s="132"/>
      <c r="AS123" s="132"/>
      <c r="AT123" s="132"/>
      <c r="AU123" s="132"/>
      <c r="AV123" s="132"/>
      <c r="AW123" s="132"/>
      <c r="AX123" s="132"/>
      <c r="AY123" s="132"/>
      <c r="AZ123" s="132"/>
      <c r="BA123" s="132"/>
      <c r="BB123" s="132"/>
      <c r="BC123" s="132"/>
      <c r="BD123" s="132"/>
      <c r="BE123" s="132"/>
      <c r="BF123" s="132"/>
      <c r="BG123" s="132"/>
      <c r="BH123" s="132"/>
      <c r="BI123" s="132"/>
      <c r="BJ123" s="132"/>
      <c r="BK123" s="132"/>
      <c r="BL123" s="132"/>
      <c r="BM123" s="132"/>
      <c r="BN123" s="132"/>
      <c r="BO123" s="132"/>
      <c r="BP123" s="132"/>
      <c r="BQ123" s="132"/>
      <c r="BR123" s="132"/>
      <c r="BS123" s="132"/>
      <c r="BT123" s="132"/>
      <c r="BU123" s="132"/>
      <c r="BV123" s="132"/>
      <c r="BW123" s="132"/>
      <c r="BX123" s="132"/>
      <c r="BY123" s="132"/>
    </row>
    <row r="124" spans="1:77">
      <c r="A124" s="132"/>
      <c r="B124" s="132"/>
      <c r="C124" s="132"/>
      <c r="D124" s="132"/>
      <c r="E124" s="132"/>
      <c r="F124" s="132"/>
      <c r="G124" s="132"/>
      <c r="H124" s="132"/>
      <c r="I124" s="132"/>
      <c r="J124" s="132"/>
      <c r="K124" s="132"/>
      <c r="L124" s="132"/>
      <c r="M124" s="132"/>
      <c r="N124" s="132"/>
      <c r="O124" s="132"/>
      <c r="P124" s="132"/>
      <c r="Q124" s="132"/>
      <c r="R124" s="132"/>
      <c r="S124" s="132"/>
      <c r="T124" s="132"/>
      <c r="U124" s="132"/>
      <c r="V124" s="132"/>
      <c r="W124" s="132"/>
      <c r="X124" s="132"/>
      <c r="Y124" s="132"/>
      <c r="Z124" s="132"/>
      <c r="AA124" s="132"/>
      <c r="AB124" s="132"/>
      <c r="AC124" s="132"/>
      <c r="AD124" s="132"/>
      <c r="AE124" s="132"/>
      <c r="AF124" s="132"/>
      <c r="AG124" s="132"/>
      <c r="AH124" s="132"/>
      <c r="AI124" s="132"/>
      <c r="AJ124" s="132"/>
      <c r="AK124" s="132"/>
      <c r="AL124" s="132"/>
      <c r="AM124" s="132"/>
      <c r="AN124" s="132"/>
      <c r="AO124" s="132"/>
      <c r="AP124" s="132"/>
      <c r="AQ124" s="132"/>
      <c r="AR124" s="132"/>
      <c r="AS124" s="132"/>
      <c r="AT124" s="132"/>
      <c r="AU124" s="132"/>
      <c r="AV124" s="132"/>
      <c r="AW124" s="132"/>
      <c r="AX124" s="132"/>
      <c r="AY124" s="132"/>
      <c r="AZ124" s="132"/>
      <c r="BA124" s="132"/>
      <c r="BB124" s="132"/>
      <c r="BC124" s="132"/>
      <c r="BD124" s="132"/>
      <c r="BE124" s="132"/>
      <c r="BF124" s="132"/>
      <c r="BG124" s="132"/>
      <c r="BH124" s="132"/>
      <c r="BI124" s="132"/>
      <c r="BJ124" s="132"/>
      <c r="BK124" s="132"/>
      <c r="BL124" s="132"/>
      <c r="BM124" s="132"/>
      <c r="BN124" s="132"/>
      <c r="BO124" s="132"/>
      <c r="BP124" s="132"/>
      <c r="BQ124" s="132"/>
      <c r="BR124" s="132"/>
      <c r="BS124" s="132"/>
      <c r="BT124" s="132"/>
      <c r="BU124" s="132"/>
      <c r="BV124" s="132"/>
      <c r="BW124" s="132"/>
      <c r="BX124" s="132"/>
      <c r="BY124" s="132"/>
    </row>
    <row r="125" spans="1:77">
      <c r="A125" s="132"/>
      <c r="B125" s="132"/>
      <c r="C125" s="132"/>
      <c r="D125" s="132"/>
      <c r="E125" s="132"/>
      <c r="F125" s="132"/>
      <c r="G125" s="132"/>
      <c r="H125" s="132"/>
      <c r="I125" s="132"/>
      <c r="J125" s="132"/>
      <c r="K125" s="132"/>
      <c r="L125" s="132"/>
      <c r="M125" s="132"/>
      <c r="N125" s="132"/>
      <c r="O125" s="132"/>
      <c r="P125" s="132"/>
      <c r="Q125" s="132"/>
      <c r="R125" s="132"/>
      <c r="S125" s="132"/>
      <c r="T125" s="132"/>
      <c r="U125" s="132"/>
      <c r="V125" s="132"/>
      <c r="W125" s="132"/>
      <c r="X125" s="132"/>
      <c r="Y125" s="132"/>
      <c r="Z125" s="132"/>
      <c r="AA125" s="132"/>
      <c r="AB125" s="132"/>
      <c r="AC125" s="132"/>
      <c r="AD125" s="132"/>
      <c r="AE125" s="132"/>
      <c r="AF125" s="132"/>
      <c r="AG125" s="132"/>
      <c r="AH125" s="132"/>
      <c r="AI125" s="132"/>
      <c r="AJ125" s="132"/>
      <c r="AK125" s="132"/>
      <c r="AL125" s="132"/>
      <c r="AM125" s="132"/>
      <c r="AN125" s="132"/>
      <c r="AO125" s="132"/>
      <c r="AP125" s="132"/>
      <c r="AQ125" s="132"/>
      <c r="AR125" s="132"/>
      <c r="AS125" s="132"/>
      <c r="AT125" s="132"/>
      <c r="AU125" s="132"/>
      <c r="AV125" s="132"/>
      <c r="AW125" s="132"/>
      <c r="AX125" s="132"/>
      <c r="AY125" s="132"/>
      <c r="AZ125" s="132"/>
      <c r="BA125" s="132"/>
      <c r="BB125" s="132"/>
      <c r="BC125" s="132"/>
      <c r="BD125" s="132"/>
      <c r="BE125" s="132"/>
      <c r="BF125" s="132"/>
      <c r="BG125" s="132"/>
      <c r="BH125" s="132"/>
      <c r="BI125" s="132"/>
      <c r="BJ125" s="132"/>
      <c r="BK125" s="132"/>
      <c r="BL125" s="132"/>
      <c r="BM125" s="132"/>
      <c r="BN125" s="132"/>
      <c r="BO125" s="132"/>
      <c r="BP125" s="132"/>
      <c r="BQ125" s="132"/>
      <c r="BR125" s="132"/>
      <c r="BS125" s="132"/>
      <c r="BT125" s="132"/>
      <c r="BU125" s="132"/>
      <c r="BV125" s="132"/>
      <c r="BW125" s="132"/>
      <c r="BX125" s="132"/>
      <c r="BY125" s="132"/>
    </row>
    <row r="126" spans="1:77">
      <c r="A126" s="132"/>
      <c r="B126" s="132"/>
      <c r="C126" s="132"/>
      <c r="D126" s="132"/>
      <c r="E126" s="132"/>
      <c r="F126" s="132"/>
      <c r="G126" s="132"/>
      <c r="H126" s="132"/>
      <c r="I126" s="132"/>
      <c r="J126" s="132"/>
      <c r="K126" s="132"/>
      <c r="L126" s="132"/>
      <c r="M126" s="132"/>
      <c r="N126" s="132"/>
      <c r="O126" s="132"/>
      <c r="P126" s="132"/>
      <c r="Q126" s="132"/>
      <c r="R126" s="132"/>
      <c r="S126" s="132"/>
      <c r="T126" s="132"/>
      <c r="U126" s="132"/>
      <c r="V126" s="132"/>
      <c r="W126" s="132"/>
      <c r="X126" s="132"/>
      <c r="Y126" s="132"/>
      <c r="Z126" s="132"/>
      <c r="AA126" s="132"/>
      <c r="AB126" s="132"/>
      <c r="AC126" s="132"/>
      <c r="AD126" s="132"/>
      <c r="AE126" s="132"/>
      <c r="AF126" s="132"/>
      <c r="AG126" s="132"/>
      <c r="AH126" s="132"/>
      <c r="AI126" s="132"/>
      <c r="AJ126" s="132"/>
      <c r="AK126" s="132"/>
      <c r="AL126" s="132"/>
      <c r="AM126" s="132"/>
      <c r="AN126" s="132"/>
      <c r="AO126" s="132"/>
      <c r="AP126" s="132"/>
      <c r="AQ126" s="132"/>
      <c r="AR126" s="132"/>
      <c r="AS126" s="132"/>
      <c r="AT126" s="132"/>
      <c r="AU126" s="132"/>
      <c r="AV126" s="132"/>
      <c r="AW126" s="132"/>
      <c r="AX126" s="132"/>
      <c r="AY126" s="132"/>
      <c r="AZ126" s="132"/>
      <c r="BA126" s="132"/>
      <c r="BB126" s="132"/>
      <c r="BC126" s="132"/>
      <c r="BD126" s="132"/>
      <c r="BE126" s="132"/>
      <c r="BF126" s="132"/>
      <c r="BG126" s="132"/>
      <c r="BH126" s="132"/>
      <c r="BI126" s="132"/>
      <c r="BJ126" s="132"/>
      <c r="BK126" s="132"/>
      <c r="BL126" s="132"/>
      <c r="BM126" s="132"/>
      <c r="BN126" s="132"/>
      <c r="BO126" s="132"/>
      <c r="BP126" s="132"/>
      <c r="BQ126" s="132"/>
      <c r="BR126" s="132"/>
      <c r="BS126" s="132"/>
      <c r="BT126" s="132"/>
      <c r="BU126" s="132"/>
      <c r="BV126" s="132"/>
      <c r="BW126" s="132"/>
      <c r="BX126" s="132"/>
      <c r="BY126" s="132"/>
    </row>
    <row r="127" spans="1:77">
      <c r="A127" s="132"/>
      <c r="B127" s="132"/>
      <c r="C127" s="132"/>
      <c r="D127" s="132"/>
      <c r="E127" s="132"/>
      <c r="F127" s="132"/>
      <c r="G127" s="132"/>
      <c r="H127" s="132"/>
      <c r="I127" s="132"/>
      <c r="J127" s="132"/>
      <c r="K127" s="132"/>
      <c r="L127" s="132"/>
      <c r="M127" s="132"/>
      <c r="N127" s="132"/>
      <c r="O127" s="132"/>
      <c r="P127" s="132"/>
      <c r="Q127" s="132"/>
      <c r="R127" s="132"/>
      <c r="S127" s="132"/>
      <c r="T127" s="132"/>
      <c r="U127" s="132"/>
      <c r="V127" s="132"/>
      <c r="W127" s="132"/>
      <c r="X127" s="132"/>
      <c r="Y127" s="132"/>
      <c r="Z127" s="132"/>
      <c r="AA127" s="132"/>
      <c r="AB127" s="132"/>
      <c r="AC127" s="132"/>
      <c r="AD127" s="132"/>
      <c r="AE127" s="132"/>
      <c r="AF127" s="132"/>
      <c r="AG127" s="132"/>
      <c r="AH127" s="132"/>
      <c r="AI127" s="132"/>
      <c r="AJ127" s="132"/>
      <c r="AK127" s="132"/>
      <c r="AL127" s="132"/>
      <c r="AM127" s="132"/>
      <c r="AN127" s="132"/>
      <c r="AO127" s="132"/>
      <c r="AP127" s="132"/>
      <c r="AQ127" s="132"/>
      <c r="AR127" s="132"/>
      <c r="AS127" s="132"/>
      <c r="AT127" s="132"/>
      <c r="AU127" s="132"/>
      <c r="AV127" s="132"/>
      <c r="AW127" s="132"/>
      <c r="AX127" s="132"/>
      <c r="AY127" s="132"/>
      <c r="AZ127" s="132"/>
      <c r="BA127" s="132"/>
      <c r="BB127" s="132"/>
      <c r="BC127" s="132"/>
      <c r="BD127" s="132"/>
      <c r="BE127" s="132"/>
      <c r="BF127" s="132"/>
      <c r="BG127" s="132"/>
      <c r="BH127" s="132"/>
      <c r="BI127" s="132"/>
      <c r="BJ127" s="132"/>
      <c r="BK127" s="132"/>
      <c r="BL127" s="132"/>
      <c r="BM127" s="132"/>
      <c r="BN127" s="132"/>
      <c r="BO127" s="132"/>
      <c r="BP127" s="132"/>
      <c r="BQ127" s="132"/>
      <c r="BR127" s="132"/>
      <c r="BS127" s="132"/>
      <c r="BT127" s="132"/>
      <c r="BU127" s="132"/>
      <c r="BV127" s="132"/>
      <c r="BW127" s="132"/>
      <c r="BX127" s="132"/>
      <c r="BY127" s="132"/>
    </row>
    <row r="128" spans="1:77">
      <c r="A128" s="132"/>
      <c r="B128" s="132"/>
      <c r="C128" s="132"/>
      <c r="D128" s="132"/>
      <c r="E128" s="132"/>
      <c r="F128" s="132"/>
      <c r="G128" s="132"/>
      <c r="H128" s="132"/>
      <c r="I128" s="132"/>
      <c r="J128" s="132"/>
      <c r="K128" s="132"/>
      <c r="L128" s="132"/>
      <c r="M128" s="132"/>
      <c r="N128" s="132"/>
      <c r="O128" s="132"/>
      <c r="P128" s="132"/>
      <c r="Q128" s="132"/>
      <c r="R128" s="132"/>
      <c r="S128" s="132"/>
      <c r="T128" s="132"/>
      <c r="U128" s="132"/>
      <c r="V128" s="132"/>
      <c r="W128" s="132"/>
      <c r="X128" s="132"/>
      <c r="Y128" s="132"/>
      <c r="Z128" s="132"/>
      <c r="AA128" s="132"/>
      <c r="AB128" s="132"/>
      <c r="AC128" s="132"/>
      <c r="AD128" s="132"/>
      <c r="AE128" s="132"/>
      <c r="AF128" s="132"/>
      <c r="AG128" s="132"/>
      <c r="AH128" s="132"/>
      <c r="AI128" s="132"/>
      <c r="AJ128" s="132"/>
      <c r="AK128" s="132"/>
      <c r="AL128" s="132"/>
      <c r="AM128" s="132"/>
      <c r="AN128" s="132"/>
      <c r="AO128" s="132"/>
      <c r="AP128" s="132"/>
      <c r="AQ128" s="132"/>
      <c r="AR128" s="132"/>
      <c r="AS128" s="132"/>
      <c r="AT128" s="132"/>
      <c r="AU128" s="132"/>
      <c r="AV128" s="132"/>
      <c r="AW128" s="132"/>
      <c r="AX128" s="132"/>
      <c r="AY128" s="132"/>
      <c r="AZ128" s="132"/>
      <c r="BA128" s="132"/>
      <c r="BB128" s="132"/>
      <c r="BC128" s="132"/>
      <c r="BD128" s="132"/>
      <c r="BE128" s="132"/>
      <c r="BF128" s="132"/>
      <c r="BG128" s="132"/>
      <c r="BH128" s="132"/>
      <c r="BI128" s="132"/>
      <c r="BJ128" s="132"/>
      <c r="BK128" s="132"/>
      <c r="BL128" s="132"/>
      <c r="BM128" s="132"/>
      <c r="BN128" s="132"/>
      <c r="BO128" s="132"/>
      <c r="BP128" s="132"/>
      <c r="BQ128" s="132"/>
      <c r="BR128" s="132"/>
      <c r="BS128" s="132"/>
      <c r="BT128" s="132"/>
      <c r="BU128" s="132"/>
      <c r="BV128" s="132"/>
      <c r="BW128" s="132"/>
      <c r="BX128" s="132"/>
      <c r="BY128" s="132"/>
    </row>
    <row r="129" spans="1:77">
      <c r="A129" s="132"/>
      <c r="B129" s="132"/>
      <c r="C129" s="132"/>
      <c r="D129" s="132"/>
      <c r="E129" s="132"/>
      <c r="F129" s="132"/>
      <c r="G129" s="132"/>
      <c r="H129" s="132"/>
      <c r="I129" s="132"/>
      <c r="J129" s="132"/>
      <c r="K129" s="132"/>
      <c r="L129" s="132"/>
      <c r="M129" s="132"/>
      <c r="N129" s="132"/>
      <c r="O129" s="132"/>
      <c r="P129" s="132"/>
      <c r="Q129" s="132"/>
      <c r="R129" s="132"/>
      <c r="S129" s="132"/>
      <c r="T129" s="132"/>
      <c r="U129" s="132"/>
      <c r="V129" s="132"/>
      <c r="W129" s="132"/>
      <c r="X129" s="132"/>
      <c r="Y129" s="132"/>
      <c r="Z129" s="132"/>
      <c r="AA129" s="132"/>
      <c r="AB129" s="132"/>
      <c r="AC129" s="132"/>
      <c r="AD129" s="132"/>
      <c r="AE129" s="132"/>
      <c r="AF129" s="132"/>
      <c r="AG129" s="132"/>
      <c r="AH129" s="132"/>
      <c r="AI129" s="132"/>
      <c r="AJ129" s="132"/>
      <c r="AK129" s="132"/>
      <c r="AL129" s="132"/>
      <c r="AM129" s="132"/>
      <c r="AN129" s="132"/>
      <c r="AO129" s="132"/>
      <c r="AP129" s="132"/>
      <c r="AQ129" s="132"/>
      <c r="AR129" s="132"/>
      <c r="AS129" s="132"/>
      <c r="AT129" s="132"/>
      <c r="AU129" s="132"/>
      <c r="AV129" s="132"/>
      <c r="AW129" s="132"/>
      <c r="AX129" s="132"/>
      <c r="AY129" s="132"/>
      <c r="AZ129" s="132"/>
      <c r="BA129" s="132"/>
      <c r="BB129" s="132"/>
      <c r="BC129" s="132"/>
      <c r="BD129" s="132"/>
      <c r="BE129" s="132"/>
      <c r="BF129" s="132"/>
      <c r="BG129" s="132"/>
      <c r="BH129" s="132"/>
      <c r="BI129" s="132"/>
      <c r="BJ129" s="132"/>
      <c r="BK129" s="132"/>
      <c r="BL129" s="132"/>
      <c r="BM129" s="132"/>
      <c r="BN129" s="132"/>
      <c r="BO129" s="132"/>
      <c r="BP129" s="132"/>
      <c r="BQ129" s="132"/>
      <c r="BR129" s="132"/>
      <c r="BS129" s="132"/>
      <c r="BT129" s="132"/>
      <c r="BU129" s="132"/>
      <c r="BV129" s="132"/>
      <c r="BW129" s="132"/>
      <c r="BX129" s="132"/>
      <c r="BY129" s="132"/>
    </row>
    <row r="130" spans="1:77">
      <c r="A130" s="132"/>
      <c r="B130" s="132"/>
      <c r="C130" s="132"/>
      <c r="D130" s="132"/>
      <c r="E130" s="132"/>
      <c r="F130" s="132"/>
      <c r="G130" s="132"/>
      <c r="H130" s="132"/>
      <c r="I130" s="132"/>
      <c r="J130" s="132"/>
      <c r="K130" s="132"/>
      <c r="L130" s="132"/>
      <c r="M130" s="132"/>
      <c r="N130" s="132"/>
      <c r="O130" s="132"/>
      <c r="P130" s="132"/>
      <c r="Q130" s="132"/>
      <c r="R130" s="132"/>
      <c r="S130" s="132"/>
      <c r="T130" s="132"/>
      <c r="U130" s="132"/>
      <c r="V130" s="132"/>
      <c r="W130" s="132"/>
      <c r="X130" s="132"/>
      <c r="Y130" s="132"/>
      <c r="Z130" s="132"/>
      <c r="AA130" s="132"/>
      <c r="AB130" s="132"/>
      <c r="AC130" s="132"/>
      <c r="AD130" s="132"/>
      <c r="AE130" s="132"/>
      <c r="AF130" s="132"/>
      <c r="AG130" s="132"/>
      <c r="AH130" s="132"/>
      <c r="AI130" s="132"/>
      <c r="AJ130" s="132"/>
      <c r="AK130" s="132"/>
      <c r="AL130" s="132"/>
      <c r="AM130" s="132"/>
      <c r="AN130" s="132"/>
      <c r="AO130" s="132"/>
      <c r="AP130" s="132"/>
      <c r="AQ130" s="132"/>
      <c r="AR130" s="132"/>
      <c r="AS130" s="132"/>
      <c r="AT130" s="132"/>
      <c r="AU130" s="132"/>
      <c r="AV130" s="132"/>
      <c r="AW130" s="132"/>
      <c r="AX130" s="132"/>
      <c r="AY130" s="132"/>
      <c r="AZ130" s="132"/>
      <c r="BA130" s="132"/>
      <c r="BB130" s="132"/>
      <c r="BC130" s="132"/>
      <c r="BD130" s="132"/>
      <c r="BE130" s="132"/>
      <c r="BF130" s="132"/>
      <c r="BG130" s="132"/>
      <c r="BH130" s="132"/>
      <c r="BI130" s="132"/>
      <c r="BJ130" s="132"/>
      <c r="BK130" s="132"/>
      <c r="BL130" s="132"/>
      <c r="BM130" s="132"/>
      <c r="BN130" s="132"/>
      <c r="BO130" s="132"/>
      <c r="BP130" s="132"/>
      <c r="BQ130" s="132"/>
      <c r="BR130" s="132"/>
      <c r="BS130" s="132"/>
      <c r="BT130" s="132"/>
      <c r="BU130" s="132"/>
      <c r="BV130" s="132"/>
      <c r="BW130" s="132"/>
      <c r="BX130" s="132"/>
      <c r="BY130" s="132"/>
    </row>
    <row r="131" spans="1:77">
      <c r="A131" s="132"/>
      <c r="B131" s="132"/>
      <c r="C131" s="132"/>
      <c r="D131" s="132"/>
      <c r="E131" s="132"/>
      <c r="F131" s="132"/>
      <c r="G131" s="132"/>
      <c r="H131" s="132"/>
      <c r="I131" s="132"/>
      <c r="J131" s="132"/>
      <c r="K131" s="132"/>
      <c r="L131" s="132"/>
      <c r="M131" s="132"/>
      <c r="N131" s="132"/>
      <c r="O131" s="132"/>
      <c r="P131" s="132"/>
      <c r="Q131" s="132"/>
      <c r="R131" s="132"/>
      <c r="S131" s="132"/>
      <c r="T131" s="132"/>
      <c r="U131" s="132"/>
      <c r="V131" s="132"/>
      <c r="W131" s="132"/>
      <c r="X131" s="132"/>
      <c r="Y131" s="132"/>
      <c r="Z131" s="132"/>
      <c r="AA131" s="132"/>
      <c r="AB131" s="132"/>
      <c r="AC131" s="132"/>
      <c r="AD131" s="132"/>
      <c r="AE131" s="132"/>
      <c r="AF131" s="132"/>
      <c r="AG131" s="132"/>
      <c r="AH131" s="132"/>
      <c r="AI131" s="132"/>
      <c r="AJ131" s="132"/>
      <c r="AK131" s="132"/>
      <c r="AL131" s="132"/>
      <c r="AM131" s="132"/>
      <c r="AN131" s="132"/>
      <c r="AO131" s="132"/>
      <c r="AP131" s="132"/>
      <c r="AQ131" s="132"/>
      <c r="AR131" s="132"/>
      <c r="AS131" s="132"/>
      <c r="AT131" s="132"/>
      <c r="AU131" s="132"/>
      <c r="AV131" s="132"/>
      <c r="AW131" s="132"/>
      <c r="AX131" s="132"/>
      <c r="AY131" s="132"/>
      <c r="AZ131" s="132"/>
      <c r="BA131" s="132"/>
      <c r="BB131" s="132"/>
      <c r="BC131" s="132"/>
      <c r="BD131" s="132"/>
      <c r="BE131" s="132"/>
      <c r="BF131" s="132"/>
      <c r="BG131" s="132"/>
      <c r="BH131" s="132"/>
      <c r="BI131" s="132"/>
      <c r="BJ131" s="132"/>
      <c r="BK131" s="132"/>
      <c r="BL131" s="132"/>
      <c r="BM131" s="132"/>
      <c r="BN131" s="132"/>
      <c r="BO131" s="132"/>
      <c r="BP131" s="132"/>
      <c r="BQ131" s="132"/>
      <c r="BR131" s="132"/>
      <c r="BS131" s="132"/>
      <c r="BT131" s="132"/>
      <c r="BU131" s="132"/>
      <c r="BV131" s="132"/>
      <c r="BW131" s="132"/>
      <c r="BX131" s="132"/>
      <c r="BY131" s="132"/>
    </row>
    <row r="132" spans="1:77">
      <c r="A132" s="132"/>
      <c r="B132" s="132"/>
      <c r="C132" s="132"/>
      <c r="D132" s="132"/>
      <c r="E132" s="132"/>
      <c r="F132" s="132"/>
      <c r="G132" s="132"/>
      <c r="H132" s="132"/>
      <c r="I132" s="132"/>
      <c r="J132" s="132"/>
      <c r="K132" s="132"/>
      <c r="L132" s="132"/>
      <c r="M132" s="132"/>
      <c r="N132" s="132"/>
      <c r="O132" s="132"/>
      <c r="P132" s="132"/>
      <c r="Q132" s="132"/>
      <c r="R132" s="132"/>
      <c r="S132" s="132"/>
      <c r="T132" s="132"/>
      <c r="U132" s="132"/>
      <c r="V132" s="132"/>
      <c r="W132" s="132"/>
      <c r="X132" s="132"/>
      <c r="Y132" s="132"/>
      <c r="Z132" s="132"/>
      <c r="AA132" s="132"/>
      <c r="AB132" s="132"/>
      <c r="AC132" s="132"/>
      <c r="AD132" s="132"/>
      <c r="AE132" s="132"/>
      <c r="AF132" s="132"/>
      <c r="AG132" s="132"/>
      <c r="AH132" s="132"/>
      <c r="AI132" s="132"/>
      <c r="AJ132" s="132"/>
      <c r="AK132" s="132"/>
      <c r="AL132" s="132"/>
      <c r="AM132" s="132"/>
      <c r="AN132" s="132"/>
      <c r="AO132" s="132"/>
      <c r="AP132" s="132"/>
      <c r="AQ132" s="132"/>
      <c r="AR132" s="132"/>
      <c r="AS132" s="132"/>
      <c r="AT132" s="132"/>
      <c r="AU132" s="132"/>
      <c r="AV132" s="132"/>
      <c r="AW132" s="132"/>
      <c r="AX132" s="132"/>
      <c r="AY132" s="132"/>
      <c r="AZ132" s="132"/>
      <c r="BA132" s="132"/>
      <c r="BB132" s="132"/>
      <c r="BC132" s="132"/>
      <c r="BD132" s="132"/>
      <c r="BE132" s="132"/>
      <c r="BF132" s="132"/>
      <c r="BG132" s="132"/>
      <c r="BH132" s="132"/>
      <c r="BI132" s="132"/>
      <c r="BJ132" s="132"/>
      <c r="BK132" s="132"/>
      <c r="BL132" s="132"/>
      <c r="BM132" s="132"/>
      <c r="BN132" s="132"/>
      <c r="BO132" s="132"/>
      <c r="BP132" s="132"/>
      <c r="BQ132" s="132"/>
      <c r="BR132" s="132"/>
      <c r="BS132" s="132"/>
      <c r="BT132" s="132"/>
      <c r="BU132" s="132"/>
      <c r="BV132" s="132"/>
      <c r="BW132" s="132"/>
      <c r="BX132" s="132"/>
      <c r="BY132" s="132"/>
    </row>
    <row r="133" spans="1:77">
      <c r="A133" s="132"/>
      <c r="B133" s="132"/>
      <c r="C133" s="132"/>
      <c r="D133" s="132"/>
      <c r="E133" s="132"/>
      <c r="F133" s="132"/>
      <c r="G133" s="132"/>
      <c r="H133" s="132"/>
      <c r="I133" s="132"/>
      <c r="J133" s="132"/>
      <c r="K133" s="132"/>
      <c r="L133" s="132"/>
      <c r="M133" s="132"/>
      <c r="N133" s="132"/>
      <c r="O133" s="132"/>
      <c r="P133" s="132"/>
      <c r="Q133" s="132"/>
      <c r="R133" s="132"/>
      <c r="S133" s="132"/>
      <c r="T133" s="132"/>
      <c r="U133" s="132"/>
      <c r="V133" s="132"/>
      <c r="W133" s="132"/>
      <c r="X133" s="132"/>
      <c r="Y133" s="132"/>
      <c r="Z133" s="132"/>
      <c r="AA133" s="132"/>
      <c r="AB133" s="132"/>
      <c r="AC133" s="132"/>
      <c r="AD133" s="132"/>
      <c r="AE133" s="132"/>
      <c r="AF133" s="132"/>
      <c r="AG133" s="132"/>
      <c r="AH133" s="132"/>
      <c r="AI133" s="132"/>
      <c r="AJ133" s="132"/>
      <c r="AK133" s="132"/>
      <c r="AL133" s="132"/>
      <c r="AM133" s="132"/>
      <c r="AN133" s="132"/>
      <c r="AO133" s="132"/>
      <c r="AP133" s="132"/>
      <c r="AQ133" s="132"/>
      <c r="AR133" s="132"/>
      <c r="AS133" s="132"/>
      <c r="AT133" s="132"/>
      <c r="AU133" s="132"/>
      <c r="AV133" s="132"/>
      <c r="AW133" s="132"/>
      <c r="AX133" s="132"/>
      <c r="AY133" s="132"/>
      <c r="AZ133" s="132"/>
      <c r="BA133" s="132"/>
      <c r="BB133" s="132"/>
      <c r="BC133" s="132"/>
      <c r="BD133" s="132"/>
      <c r="BE133" s="132"/>
      <c r="BF133" s="132"/>
      <c r="BG133" s="132"/>
      <c r="BH133" s="132"/>
      <c r="BI133" s="132"/>
      <c r="BJ133" s="132"/>
      <c r="BK133" s="132"/>
      <c r="BL133" s="132"/>
      <c r="BM133" s="132"/>
      <c r="BN133" s="132"/>
      <c r="BO133" s="132"/>
      <c r="BP133" s="132"/>
      <c r="BQ133" s="132"/>
      <c r="BR133" s="132"/>
      <c r="BS133" s="132"/>
      <c r="BT133" s="132"/>
      <c r="BU133" s="132"/>
      <c r="BV133" s="132"/>
      <c r="BW133" s="132"/>
      <c r="BX133" s="132"/>
      <c r="BY133" s="132"/>
    </row>
    <row r="134" spans="1:77">
      <c r="A134" s="132"/>
      <c r="B134" s="132"/>
      <c r="C134" s="132"/>
      <c r="D134" s="132"/>
      <c r="E134" s="132"/>
      <c r="F134" s="132"/>
      <c r="G134" s="132"/>
      <c r="H134" s="132"/>
      <c r="I134" s="132"/>
      <c r="J134" s="132"/>
      <c r="K134" s="132"/>
      <c r="L134" s="132"/>
      <c r="M134" s="132"/>
      <c r="N134" s="132"/>
      <c r="O134" s="132"/>
      <c r="P134" s="132"/>
      <c r="Q134" s="132"/>
      <c r="R134" s="132"/>
      <c r="S134" s="132"/>
      <c r="T134" s="132"/>
      <c r="U134" s="132"/>
      <c r="V134" s="132"/>
      <c r="W134" s="132"/>
      <c r="X134" s="132"/>
      <c r="Y134" s="132"/>
      <c r="Z134" s="132"/>
      <c r="AA134" s="132"/>
      <c r="AB134" s="132"/>
      <c r="AC134" s="132"/>
      <c r="AD134" s="132"/>
      <c r="AE134" s="132"/>
      <c r="AF134" s="132"/>
      <c r="AG134" s="132"/>
      <c r="AH134" s="132"/>
      <c r="AI134" s="132"/>
      <c r="AJ134" s="132"/>
      <c r="AK134" s="132"/>
      <c r="AL134" s="132"/>
      <c r="AM134" s="132"/>
      <c r="AN134" s="132"/>
      <c r="AO134" s="132"/>
      <c r="AP134" s="132"/>
      <c r="AQ134" s="132"/>
      <c r="AR134" s="132"/>
      <c r="AS134" s="132"/>
      <c r="AT134" s="132"/>
      <c r="AU134" s="132"/>
      <c r="AV134" s="132"/>
      <c r="AW134" s="132"/>
      <c r="AX134" s="132"/>
      <c r="AY134" s="132"/>
      <c r="AZ134" s="132"/>
      <c r="BA134" s="132"/>
      <c r="BB134" s="132"/>
      <c r="BC134" s="132"/>
      <c r="BD134" s="132"/>
      <c r="BE134" s="132"/>
      <c r="BF134" s="132"/>
      <c r="BG134" s="132"/>
      <c r="BH134" s="132"/>
      <c r="BI134" s="132"/>
      <c r="BJ134" s="132"/>
      <c r="BK134" s="132"/>
      <c r="BL134" s="132"/>
      <c r="BM134" s="132"/>
      <c r="BN134" s="132"/>
      <c r="BO134" s="132"/>
      <c r="BP134" s="132"/>
      <c r="BQ134" s="132"/>
      <c r="BR134" s="132"/>
      <c r="BS134" s="132"/>
      <c r="BT134" s="132"/>
      <c r="BU134" s="132"/>
      <c r="BV134" s="132"/>
      <c r="BW134" s="132"/>
      <c r="BX134" s="132"/>
      <c r="BY134" s="132"/>
    </row>
    <row r="135" spans="1:77">
      <c r="A135" s="132"/>
      <c r="B135" s="132"/>
      <c r="C135" s="132"/>
      <c r="D135" s="132"/>
      <c r="E135" s="132"/>
      <c r="F135" s="132"/>
      <c r="G135" s="132"/>
      <c r="H135" s="132"/>
      <c r="I135" s="132"/>
      <c r="J135" s="132"/>
      <c r="K135" s="132"/>
      <c r="L135" s="132"/>
      <c r="M135" s="132"/>
      <c r="N135" s="132"/>
      <c r="O135" s="132"/>
      <c r="P135" s="132"/>
      <c r="Q135" s="132"/>
      <c r="R135" s="132"/>
      <c r="S135" s="132"/>
      <c r="T135" s="132"/>
      <c r="U135" s="132"/>
      <c r="V135" s="132"/>
      <c r="W135" s="132"/>
      <c r="X135" s="132"/>
      <c r="Y135" s="132"/>
      <c r="Z135" s="132"/>
      <c r="AA135" s="132"/>
      <c r="AB135" s="132"/>
      <c r="AC135" s="132"/>
      <c r="AD135" s="132"/>
      <c r="AE135" s="132"/>
      <c r="AF135" s="132"/>
      <c r="AG135" s="132"/>
      <c r="AH135" s="132"/>
      <c r="AI135" s="132"/>
      <c r="AJ135" s="132"/>
      <c r="AK135" s="132"/>
      <c r="AL135" s="132"/>
      <c r="AM135" s="132"/>
      <c r="AN135" s="132"/>
      <c r="AO135" s="132"/>
      <c r="AP135" s="132"/>
      <c r="AQ135" s="132"/>
      <c r="AR135" s="132"/>
      <c r="AS135" s="132"/>
      <c r="AT135" s="132"/>
      <c r="AU135" s="132"/>
      <c r="AV135" s="132"/>
      <c r="AW135" s="132"/>
      <c r="AX135" s="132"/>
      <c r="AY135" s="132"/>
      <c r="AZ135" s="132"/>
      <c r="BA135" s="132"/>
      <c r="BB135" s="132"/>
      <c r="BC135" s="132"/>
      <c r="BD135" s="132"/>
      <c r="BE135" s="132"/>
      <c r="BF135" s="132"/>
      <c r="BG135" s="132"/>
      <c r="BH135" s="132"/>
      <c r="BI135" s="132"/>
      <c r="BJ135" s="132"/>
      <c r="BK135" s="132"/>
      <c r="BL135" s="132"/>
      <c r="BM135" s="132"/>
      <c r="BN135" s="132"/>
      <c r="BO135" s="132"/>
      <c r="BP135" s="132"/>
      <c r="BQ135" s="132"/>
      <c r="BR135" s="132"/>
      <c r="BS135" s="132"/>
      <c r="BT135" s="132"/>
      <c r="BU135" s="132"/>
      <c r="BV135" s="132"/>
      <c r="BW135" s="132"/>
      <c r="BX135" s="132"/>
      <c r="BY135" s="132"/>
    </row>
    <row r="136" spans="1:77">
      <c r="A136" s="132"/>
      <c r="B136" s="132"/>
      <c r="C136" s="132"/>
      <c r="D136" s="132"/>
      <c r="E136" s="132"/>
      <c r="F136" s="132"/>
      <c r="G136" s="132"/>
      <c r="H136" s="132"/>
      <c r="I136" s="132"/>
      <c r="J136" s="132"/>
      <c r="K136" s="132"/>
      <c r="L136" s="132"/>
      <c r="M136" s="132"/>
      <c r="N136" s="132"/>
      <c r="O136" s="132"/>
      <c r="P136" s="132"/>
      <c r="Q136" s="132"/>
      <c r="R136" s="132"/>
      <c r="S136" s="132"/>
      <c r="T136" s="132"/>
      <c r="U136" s="132"/>
      <c r="V136" s="132"/>
      <c r="W136" s="132"/>
      <c r="X136" s="132"/>
      <c r="Y136" s="132"/>
      <c r="Z136" s="132"/>
      <c r="AA136" s="132"/>
      <c r="AB136" s="132"/>
      <c r="AC136" s="132"/>
      <c r="AD136" s="132"/>
      <c r="AE136" s="132"/>
      <c r="AF136" s="132"/>
      <c r="AG136" s="132"/>
      <c r="AH136" s="132"/>
      <c r="AI136" s="132"/>
      <c r="AJ136" s="132"/>
      <c r="AK136" s="132"/>
      <c r="AL136" s="132"/>
      <c r="AM136" s="132"/>
      <c r="AN136" s="132"/>
      <c r="AO136" s="132"/>
      <c r="AP136" s="132"/>
      <c r="AQ136" s="132"/>
      <c r="AR136" s="132"/>
      <c r="AS136" s="132"/>
      <c r="AT136" s="132"/>
      <c r="AU136" s="132"/>
      <c r="AV136" s="132"/>
      <c r="AW136" s="132"/>
      <c r="AX136" s="132"/>
      <c r="AY136" s="132"/>
      <c r="AZ136" s="132"/>
      <c r="BA136" s="132"/>
      <c r="BB136" s="132"/>
      <c r="BC136" s="132"/>
      <c r="BD136" s="132"/>
      <c r="BE136" s="132"/>
      <c r="BF136" s="132"/>
      <c r="BG136" s="132"/>
      <c r="BH136" s="132"/>
      <c r="BI136" s="132"/>
      <c r="BJ136" s="132"/>
      <c r="BK136" s="132"/>
      <c r="BL136" s="132"/>
      <c r="BM136" s="132"/>
      <c r="BN136" s="132"/>
      <c r="BO136" s="132"/>
      <c r="BP136" s="132"/>
      <c r="BQ136" s="132"/>
      <c r="BR136" s="132"/>
      <c r="BS136" s="132"/>
      <c r="BT136" s="132"/>
      <c r="BU136" s="132"/>
      <c r="BV136" s="132"/>
      <c r="BW136" s="132"/>
      <c r="BX136" s="132"/>
      <c r="BY136" s="132"/>
    </row>
    <row r="137" spans="1:77">
      <c r="A137" s="132"/>
      <c r="B137" s="132"/>
      <c r="C137" s="132"/>
      <c r="D137" s="132"/>
      <c r="E137" s="132"/>
      <c r="F137" s="132"/>
      <c r="G137" s="132"/>
      <c r="H137" s="132"/>
      <c r="I137" s="132"/>
      <c r="J137" s="132"/>
      <c r="K137" s="132"/>
      <c r="L137" s="132"/>
      <c r="M137" s="132"/>
      <c r="N137" s="132"/>
      <c r="O137" s="132"/>
      <c r="P137" s="132"/>
      <c r="Q137" s="132"/>
      <c r="R137" s="132"/>
      <c r="S137" s="132"/>
      <c r="T137" s="132"/>
      <c r="U137" s="132"/>
      <c r="V137" s="132"/>
      <c r="W137" s="132"/>
      <c r="X137" s="132"/>
      <c r="Y137" s="132"/>
      <c r="Z137" s="132"/>
      <c r="AA137" s="132"/>
      <c r="AB137" s="132"/>
      <c r="AC137" s="132"/>
      <c r="AD137" s="132"/>
      <c r="AE137" s="132"/>
      <c r="AF137" s="132"/>
      <c r="AG137" s="132"/>
      <c r="AH137" s="132"/>
      <c r="AI137" s="132"/>
      <c r="AJ137" s="132"/>
      <c r="AK137" s="132"/>
      <c r="AL137" s="132"/>
      <c r="AM137" s="132"/>
      <c r="AN137" s="132"/>
      <c r="AO137" s="132"/>
      <c r="AP137" s="132"/>
      <c r="AQ137" s="132"/>
      <c r="AR137" s="132"/>
      <c r="AS137" s="132"/>
      <c r="AT137" s="132"/>
      <c r="AU137" s="132"/>
      <c r="AV137" s="132"/>
      <c r="AW137" s="132"/>
      <c r="AX137" s="132"/>
      <c r="AY137" s="132"/>
      <c r="AZ137" s="132"/>
      <c r="BA137" s="132"/>
      <c r="BB137" s="132"/>
      <c r="BC137" s="132"/>
      <c r="BD137" s="132"/>
      <c r="BE137" s="132"/>
      <c r="BF137" s="132"/>
      <c r="BG137" s="132"/>
      <c r="BH137" s="132"/>
      <c r="BI137" s="132"/>
      <c r="BJ137" s="132"/>
      <c r="BK137" s="132"/>
      <c r="BL137" s="132"/>
      <c r="BM137" s="132"/>
      <c r="BN137" s="132"/>
      <c r="BO137" s="132"/>
      <c r="BP137" s="132"/>
      <c r="BQ137" s="132"/>
      <c r="BR137" s="132"/>
      <c r="BS137" s="132"/>
      <c r="BT137" s="132"/>
      <c r="BU137" s="132"/>
      <c r="BV137" s="132"/>
      <c r="BW137" s="132"/>
      <c r="BX137" s="132"/>
      <c r="BY137" s="132"/>
    </row>
    <row r="138" spans="1:77">
      <c r="A138" s="132"/>
      <c r="B138" s="132"/>
      <c r="C138" s="132"/>
      <c r="D138" s="132"/>
      <c r="E138" s="132"/>
      <c r="F138" s="132"/>
      <c r="G138" s="132"/>
      <c r="H138" s="132"/>
      <c r="I138" s="132"/>
      <c r="J138" s="132"/>
      <c r="K138" s="132"/>
      <c r="L138" s="132"/>
      <c r="M138" s="132"/>
      <c r="N138" s="132"/>
      <c r="O138" s="132"/>
      <c r="P138" s="132"/>
      <c r="Q138" s="132"/>
      <c r="R138" s="132"/>
      <c r="S138" s="132"/>
      <c r="T138" s="132"/>
      <c r="U138" s="132"/>
      <c r="V138" s="132"/>
      <c r="W138" s="132"/>
      <c r="X138" s="132"/>
      <c r="Y138" s="132"/>
      <c r="Z138" s="132"/>
      <c r="AA138" s="132"/>
      <c r="AB138" s="132"/>
      <c r="AC138" s="132"/>
      <c r="AD138" s="132"/>
      <c r="AE138" s="132"/>
      <c r="AF138" s="132"/>
      <c r="AG138" s="132"/>
      <c r="AH138" s="132"/>
      <c r="AI138" s="132"/>
      <c r="AJ138" s="132"/>
      <c r="AK138" s="132"/>
      <c r="AL138" s="132"/>
      <c r="AM138" s="132"/>
      <c r="AN138" s="132"/>
      <c r="AO138" s="132"/>
      <c r="AP138" s="132"/>
      <c r="AQ138" s="132"/>
      <c r="AR138" s="132"/>
      <c r="AS138" s="132"/>
      <c r="AT138" s="132"/>
      <c r="AU138" s="132"/>
      <c r="AV138" s="132"/>
      <c r="AW138" s="132"/>
      <c r="AX138" s="132"/>
      <c r="AY138" s="132"/>
      <c r="AZ138" s="132"/>
      <c r="BA138" s="132"/>
      <c r="BB138" s="132"/>
      <c r="BC138" s="132"/>
      <c r="BD138" s="132"/>
      <c r="BE138" s="132"/>
      <c r="BF138" s="132"/>
      <c r="BG138" s="132"/>
      <c r="BH138" s="132"/>
      <c r="BI138" s="132"/>
      <c r="BJ138" s="132"/>
      <c r="BK138" s="132"/>
      <c r="BL138" s="132"/>
      <c r="BM138" s="132"/>
      <c r="BN138" s="132"/>
      <c r="BO138" s="132"/>
      <c r="BP138" s="132"/>
      <c r="BQ138" s="132"/>
      <c r="BR138" s="132"/>
      <c r="BS138" s="132"/>
      <c r="BT138" s="132"/>
      <c r="BU138" s="132"/>
      <c r="BV138" s="132"/>
      <c r="BW138" s="132"/>
      <c r="BX138" s="132"/>
      <c r="BY138" s="132"/>
    </row>
    <row r="139" spans="1:77">
      <c r="A139" s="132"/>
      <c r="B139" s="132"/>
      <c r="C139" s="132"/>
      <c r="D139" s="132"/>
      <c r="E139" s="132"/>
      <c r="F139" s="132"/>
      <c r="G139" s="132"/>
      <c r="H139" s="132"/>
      <c r="I139" s="132"/>
      <c r="J139" s="132"/>
      <c r="K139" s="132"/>
      <c r="L139" s="132"/>
      <c r="M139" s="132"/>
      <c r="N139" s="132"/>
      <c r="O139" s="132"/>
      <c r="P139" s="132"/>
      <c r="Q139" s="132"/>
      <c r="R139" s="132"/>
      <c r="S139" s="132"/>
      <c r="T139" s="132"/>
      <c r="U139" s="132"/>
      <c r="V139" s="132"/>
      <c r="W139" s="132"/>
      <c r="X139" s="132"/>
      <c r="Y139" s="132"/>
      <c r="Z139" s="132"/>
      <c r="AA139" s="132"/>
      <c r="AB139" s="132"/>
      <c r="AC139" s="132"/>
      <c r="AD139" s="132"/>
      <c r="AE139" s="132"/>
      <c r="AF139" s="132"/>
      <c r="AG139" s="132"/>
      <c r="AH139" s="132"/>
      <c r="AI139" s="132"/>
      <c r="AJ139" s="132"/>
      <c r="AK139" s="132"/>
      <c r="AL139" s="132"/>
      <c r="AM139" s="132"/>
      <c r="AN139" s="132"/>
      <c r="AO139" s="132"/>
      <c r="AP139" s="132"/>
      <c r="AQ139" s="132"/>
      <c r="AR139" s="132"/>
      <c r="AS139" s="132"/>
      <c r="AT139" s="132"/>
      <c r="AU139" s="132"/>
      <c r="AV139" s="132"/>
      <c r="AW139" s="132"/>
      <c r="AX139" s="132"/>
      <c r="AY139" s="132"/>
      <c r="AZ139" s="132"/>
      <c r="BA139" s="132"/>
      <c r="BB139" s="132"/>
      <c r="BC139" s="132"/>
      <c r="BD139" s="132"/>
      <c r="BE139" s="132"/>
      <c r="BF139" s="132"/>
      <c r="BG139" s="132"/>
      <c r="BH139" s="132"/>
      <c r="BI139" s="132"/>
      <c r="BJ139" s="132"/>
      <c r="BK139" s="132"/>
      <c r="BL139" s="132"/>
      <c r="BM139" s="132"/>
      <c r="BN139" s="132"/>
      <c r="BO139" s="132"/>
      <c r="BP139" s="132"/>
      <c r="BQ139" s="132"/>
      <c r="BR139" s="132"/>
      <c r="BS139" s="132"/>
      <c r="BT139" s="132"/>
      <c r="BU139" s="132"/>
      <c r="BV139" s="132"/>
      <c r="BW139" s="132"/>
      <c r="BX139" s="132"/>
      <c r="BY139" s="132"/>
    </row>
    <row r="140" spans="1:77">
      <c r="A140" s="132"/>
      <c r="B140" s="132"/>
      <c r="C140" s="132"/>
      <c r="D140" s="132"/>
      <c r="E140" s="132"/>
      <c r="F140" s="132"/>
      <c r="G140" s="132"/>
      <c r="H140" s="132"/>
      <c r="I140" s="132"/>
      <c r="J140" s="132"/>
      <c r="K140" s="132"/>
      <c r="L140" s="132"/>
      <c r="M140" s="132"/>
      <c r="N140" s="132"/>
      <c r="O140" s="132"/>
      <c r="P140" s="132"/>
      <c r="Q140" s="132"/>
      <c r="R140" s="132"/>
      <c r="S140" s="132"/>
      <c r="T140" s="132"/>
      <c r="U140" s="132"/>
      <c r="V140" s="132"/>
      <c r="W140" s="132"/>
      <c r="X140" s="132"/>
      <c r="Y140" s="132"/>
      <c r="Z140" s="132"/>
      <c r="AA140" s="132"/>
      <c r="AB140" s="132"/>
      <c r="AC140" s="132"/>
      <c r="AD140" s="132"/>
      <c r="AE140" s="132"/>
      <c r="AF140" s="132"/>
      <c r="AG140" s="132"/>
      <c r="AH140" s="132"/>
      <c r="AI140" s="132"/>
      <c r="AJ140" s="132"/>
      <c r="AK140" s="132"/>
      <c r="AL140" s="132"/>
      <c r="AM140" s="132"/>
      <c r="AN140" s="132"/>
      <c r="AO140" s="132"/>
      <c r="AP140" s="132"/>
      <c r="AQ140" s="132"/>
      <c r="AR140" s="132"/>
      <c r="AS140" s="132"/>
      <c r="AT140" s="132"/>
      <c r="AU140" s="132"/>
      <c r="AV140" s="132"/>
      <c r="AW140" s="132"/>
      <c r="AX140" s="132"/>
      <c r="AY140" s="132"/>
      <c r="AZ140" s="132"/>
      <c r="BA140" s="132"/>
      <c r="BB140" s="132"/>
      <c r="BC140" s="132"/>
      <c r="BD140" s="132"/>
      <c r="BE140" s="132"/>
      <c r="BF140" s="132"/>
      <c r="BG140" s="132"/>
      <c r="BH140" s="132"/>
      <c r="BI140" s="132"/>
      <c r="BJ140" s="132"/>
      <c r="BK140" s="132"/>
      <c r="BL140" s="132"/>
      <c r="BM140" s="132"/>
      <c r="BN140" s="132"/>
      <c r="BO140" s="132"/>
      <c r="BP140" s="132"/>
      <c r="BQ140" s="132"/>
      <c r="BR140" s="132"/>
      <c r="BS140" s="132"/>
      <c r="BT140" s="132"/>
      <c r="BU140" s="132"/>
      <c r="BV140" s="132"/>
      <c r="BW140" s="132"/>
      <c r="BX140" s="132"/>
      <c r="BY140" s="132"/>
    </row>
    <row r="141" spans="1:77">
      <c r="A141" s="132"/>
      <c r="B141" s="132"/>
      <c r="C141" s="132"/>
      <c r="D141" s="132"/>
      <c r="E141" s="132"/>
      <c r="F141" s="132"/>
      <c r="G141" s="132"/>
      <c r="H141" s="132"/>
      <c r="I141" s="132"/>
      <c r="J141" s="132"/>
      <c r="K141" s="132"/>
      <c r="L141" s="132"/>
      <c r="M141" s="132"/>
      <c r="N141" s="132"/>
      <c r="O141" s="132"/>
      <c r="P141" s="132"/>
      <c r="Q141" s="132"/>
      <c r="R141" s="132"/>
      <c r="S141" s="132"/>
      <c r="T141" s="132"/>
      <c r="U141" s="132"/>
      <c r="V141" s="132"/>
      <c r="W141" s="132"/>
      <c r="X141" s="132"/>
      <c r="Y141" s="132"/>
      <c r="Z141" s="132"/>
      <c r="AA141" s="132"/>
      <c r="AB141" s="132"/>
      <c r="AC141" s="132"/>
      <c r="AD141" s="132"/>
      <c r="AE141" s="132"/>
      <c r="AF141" s="132"/>
      <c r="AG141" s="132"/>
      <c r="AH141" s="132"/>
      <c r="AI141" s="132"/>
      <c r="AJ141" s="132"/>
      <c r="AK141" s="132"/>
      <c r="AL141" s="132"/>
      <c r="AM141" s="132"/>
      <c r="AN141" s="132"/>
      <c r="AO141" s="132"/>
      <c r="AP141" s="132"/>
      <c r="AQ141" s="132"/>
      <c r="AR141" s="132"/>
      <c r="AS141" s="132"/>
      <c r="AT141" s="132"/>
      <c r="AU141" s="132"/>
      <c r="AV141" s="132"/>
      <c r="AW141" s="132"/>
      <c r="AX141" s="132"/>
      <c r="AY141" s="132"/>
      <c r="AZ141" s="132"/>
      <c r="BA141" s="132"/>
      <c r="BB141" s="132"/>
      <c r="BC141" s="132"/>
      <c r="BD141" s="132"/>
      <c r="BE141" s="132"/>
      <c r="BF141" s="132"/>
      <c r="BG141" s="132"/>
      <c r="BH141" s="132"/>
      <c r="BI141" s="132"/>
      <c r="BJ141" s="132"/>
      <c r="BK141" s="132"/>
      <c r="BL141" s="132"/>
      <c r="BM141" s="132"/>
      <c r="BN141" s="132"/>
      <c r="BO141" s="132"/>
      <c r="BP141" s="132"/>
      <c r="BQ141" s="132"/>
      <c r="BR141" s="132"/>
      <c r="BS141" s="132"/>
      <c r="BT141" s="132"/>
      <c r="BU141" s="132"/>
      <c r="BV141" s="132"/>
      <c r="BW141" s="132"/>
      <c r="BX141" s="132"/>
      <c r="BY141" s="132"/>
    </row>
    <row r="142" spans="1:77">
      <c r="A142" s="132"/>
      <c r="B142" s="132"/>
      <c r="C142" s="132"/>
      <c r="D142" s="132"/>
      <c r="E142" s="132"/>
      <c r="F142" s="132"/>
      <c r="G142" s="132"/>
      <c r="H142" s="132"/>
      <c r="I142" s="132"/>
      <c r="J142" s="132"/>
      <c r="K142" s="132"/>
      <c r="L142" s="132"/>
      <c r="M142" s="132"/>
      <c r="N142" s="132"/>
      <c r="O142" s="132"/>
      <c r="P142" s="132"/>
      <c r="Q142" s="132"/>
      <c r="R142" s="132"/>
      <c r="S142" s="132"/>
      <c r="T142" s="132"/>
      <c r="U142" s="132"/>
      <c r="V142" s="132"/>
      <c r="W142" s="132"/>
      <c r="X142" s="132"/>
      <c r="Y142" s="132"/>
      <c r="Z142" s="132"/>
      <c r="AA142" s="132"/>
      <c r="AB142" s="132"/>
      <c r="AC142" s="132"/>
      <c r="AD142" s="132"/>
      <c r="AE142" s="132"/>
      <c r="AF142" s="132"/>
      <c r="AG142" s="132"/>
      <c r="AH142" s="132"/>
      <c r="AI142" s="132"/>
      <c r="AJ142" s="132"/>
      <c r="AK142" s="132"/>
      <c r="AL142" s="132"/>
      <c r="AM142" s="132"/>
      <c r="AN142" s="132"/>
      <c r="AO142" s="132"/>
      <c r="AP142" s="132"/>
      <c r="AQ142" s="132"/>
      <c r="AR142" s="132"/>
      <c r="AS142" s="132"/>
      <c r="AT142" s="132"/>
      <c r="AU142" s="132"/>
      <c r="AV142" s="132"/>
      <c r="AW142" s="132"/>
      <c r="AX142" s="132"/>
      <c r="AY142" s="132"/>
      <c r="AZ142" s="132"/>
      <c r="BA142" s="132"/>
      <c r="BB142" s="132"/>
      <c r="BC142" s="132"/>
      <c r="BD142" s="132"/>
      <c r="BE142" s="132"/>
      <c r="BF142" s="132"/>
      <c r="BG142" s="132"/>
      <c r="BH142" s="132"/>
      <c r="BI142" s="132"/>
      <c r="BJ142" s="132"/>
      <c r="BK142" s="132"/>
      <c r="BL142" s="132"/>
      <c r="BM142" s="132"/>
      <c r="BN142" s="132"/>
      <c r="BO142" s="132"/>
      <c r="BP142" s="132"/>
      <c r="BQ142" s="132"/>
      <c r="BR142" s="132"/>
      <c r="BS142" s="132"/>
      <c r="BT142" s="132"/>
      <c r="BU142" s="132"/>
      <c r="BV142" s="132"/>
      <c r="BW142" s="132"/>
      <c r="BX142" s="132"/>
      <c r="BY142" s="132"/>
    </row>
    <row r="143" spans="1:77">
      <c r="A143" s="132"/>
      <c r="B143" s="132"/>
      <c r="C143" s="132"/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132"/>
      <c r="O143" s="132"/>
      <c r="P143" s="132"/>
      <c r="Q143" s="132"/>
      <c r="R143" s="132"/>
      <c r="S143" s="132"/>
      <c r="T143" s="132"/>
      <c r="U143" s="132"/>
      <c r="V143" s="132"/>
      <c r="W143" s="132"/>
      <c r="X143" s="132"/>
      <c r="Y143" s="132"/>
      <c r="Z143" s="132"/>
      <c r="AA143" s="132"/>
      <c r="AB143" s="132"/>
      <c r="AC143" s="132"/>
      <c r="AD143" s="132"/>
      <c r="AE143" s="132"/>
      <c r="AF143" s="132"/>
      <c r="AG143" s="132"/>
      <c r="AH143" s="132"/>
      <c r="AI143" s="132"/>
      <c r="AJ143" s="132"/>
      <c r="AK143" s="132"/>
      <c r="AL143" s="132"/>
      <c r="AM143" s="132"/>
      <c r="AN143" s="132"/>
      <c r="AO143" s="132"/>
      <c r="AP143" s="132"/>
      <c r="AQ143" s="132"/>
      <c r="AR143" s="132"/>
      <c r="AS143" s="132"/>
      <c r="AT143" s="132"/>
      <c r="AU143" s="132"/>
      <c r="AV143" s="132"/>
      <c r="AW143" s="132"/>
      <c r="AX143" s="132"/>
      <c r="AY143" s="132"/>
      <c r="AZ143" s="132"/>
      <c r="BA143" s="132"/>
      <c r="BB143" s="132"/>
      <c r="BC143" s="132"/>
      <c r="BD143" s="132"/>
      <c r="BE143" s="132"/>
      <c r="BF143" s="132"/>
      <c r="BG143" s="132"/>
      <c r="BH143" s="132"/>
      <c r="BI143" s="132"/>
      <c r="BJ143" s="132"/>
      <c r="BK143" s="132"/>
      <c r="BL143" s="132"/>
      <c r="BM143" s="132"/>
      <c r="BN143" s="132"/>
      <c r="BO143" s="132"/>
      <c r="BP143" s="132"/>
      <c r="BQ143" s="132"/>
      <c r="BR143" s="132"/>
      <c r="BS143" s="132"/>
      <c r="BT143" s="132"/>
      <c r="BU143" s="132"/>
      <c r="BV143" s="132"/>
      <c r="BW143" s="132"/>
      <c r="BX143" s="132"/>
      <c r="BY143" s="132"/>
    </row>
    <row r="144" spans="1:77">
      <c r="A144" s="132"/>
      <c r="B144" s="132"/>
      <c r="C144" s="132"/>
      <c r="D144" s="132"/>
      <c r="E144" s="132"/>
      <c r="F144" s="132"/>
      <c r="G144" s="132"/>
      <c r="H144" s="132"/>
      <c r="I144" s="132"/>
      <c r="J144" s="132"/>
      <c r="K144" s="132"/>
      <c r="L144" s="132"/>
      <c r="M144" s="132"/>
      <c r="N144" s="132"/>
      <c r="O144" s="132"/>
      <c r="P144" s="132"/>
      <c r="Q144" s="132"/>
      <c r="R144" s="132"/>
      <c r="S144" s="132"/>
      <c r="T144" s="132"/>
      <c r="U144" s="132"/>
      <c r="V144" s="132"/>
      <c r="W144" s="132"/>
      <c r="X144" s="132"/>
      <c r="Y144" s="132"/>
      <c r="Z144" s="132"/>
      <c r="AA144" s="132"/>
      <c r="AB144" s="132"/>
      <c r="AC144" s="132"/>
      <c r="AD144" s="132"/>
      <c r="AE144" s="132"/>
      <c r="AF144" s="132"/>
      <c r="AG144" s="132"/>
      <c r="AH144" s="132"/>
      <c r="AI144" s="132"/>
      <c r="AJ144" s="132"/>
      <c r="AK144" s="132"/>
      <c r="AL144" s="132"/>
      <c r="AM144" s="132"/>
      <c r="AN144" s="132"/>
      <c r="AO144" s="132"/>
      <c r="AP144" s="132"/>
      <c r="AQ144" s="132"/>
      <c r="AR144" s="132"/>
      <c r="AS144" s="132"/>
      <c r="AT144" s="132"/>
      <c r="AU144" s="132"/>
      <c r="AV144" s="132"/>
      <c r="AW144" s="132"/>
      <c r="AX144" s="132"/>
      <c r="AY144" s="132"/>
      <c r="AZ144" s="132"/>
      <c r="BA144" s="132"/>
      <c r="BB144" s="132"/>
      <c r="BC144" s="132"/>
      <c r="BD144" s="132"/>
      <c r="BE144" s="132"/>
      <c r="BF144" s="132"/>
      <c r="BG144" s="132"/>
      <c r="BH144" s="132"/>
      <c r="BI144" s="132"/>
      <c r="BJ144" s="132"/>
      <c r="BK144" s="132"/>
      <c r="BL144" s="132"/>
      <c r="BM144" s="132"/>
      <c r="BN144" s="132"/>
      <c r="BO144" s="132"/>
      <c r="BP144" s="132"/>
      <c r="BQ144" s="132"/>
      <c r="BR144" s="132"/>
      <c r="BS144" s="132"/>
      <c r="BT144" s="132"/>
      <c r="BU144" s="132"/>
      <c r="BV144" s="132"/>
      <c r="BW144" s="132"/>
      <c r="BX144" s="132"/>
      <c r="BY144" s="132"/>
    </row>
    <row r="145" spans="1:77">
      <c r="A145" s="132"/>
      <c r="B145" s="132"/>
      <c r="C145" s="132"/>
      <c r="D145" s="132"/>
      <c r="E145" s="132"/>
      <c r="F145" s="132"/>
      <c r="G145" s="132"/>
      <c r="H145" s="132"/>
      <c r="I145" s="132"/>
      <c r="J145" s="132"/>
      <c r="K145" s="132"/>
      <c r="L145" s="132"/>
      <c r="M145" s="132"/>
      <c r="N145" s="132"/>
      <c r="O145" s="132"/>
      <c r="P145" s="132"/>
      <c r="Q145" s="132"/>
      <c r="R145" s="132"/>
      <c r="S145" s="132"/>
      <c r="T145" s="132"/>
      <c r="U145" s="132"/>
      <c r="V145" s="132"/>
      <c r="W145" s="132"/>
      <c r="X145" s="132"/>
      <c r="Y145" s="132"/>
      <c r="Z145" s="132"/>
      <c r="AA145" s="132"/>
      <c r="AB145" s="132"/>
      <c r="AC145" s="132"/>
      <c r="AD145" s="132"/>
      <c r="AE145" s="132"/>
      <c r="AF145" s="132"/>
      <c r="AG145" s="132"/>
      <c r="AH145" s="132"/>
      <c r="AI145" s="132"/>
      <c r="AJ145" s="132"/>
      <c r="AK145" s="132"/>
      <c r="AL145" s="132"/>
      <c r="AM145" s="132"/>
      <c r="AN145" s="132"/>
      <c r="AO145" s="132"/>
      <c r="AP145" s="132"/>
      <c r="AQ145" s="132"/>
      <c r="AR145" s="132"/>
      <c r="AS145" s="132"/>
      <c r="AT145" s="132"/>
      <c r="AU145" s="132"/>
      <c r="AV145" s="132"/>
      <c r="AW145" s="132"/>
      <c r="AX145" s="132"/>
      <c r="AY145" s="132"/>
      <c r="AZ145" s="132"/>
      <c r="BA145" s="132"/>
      <c r="BB145" s="132"/>
      <c r="BC145" s="132"/>
      <c r="BD145" s="132"/>
      <c r="BE145" s="132"/>
      <c r="BF145" s="132"/>
      <c r="BG145" s="132"/>
      <c r="BH145" s="132"/>
      <c r="BI145" s="132"/>
      <c r="BJ145" s="132"/>
      <c r="BK145" s="132"/>
      <c r="BL145" s="132"/>
      <c r="BM145" s="132"/>
      <c r="BN145" s="132"/>
      <c r="BO145" s="132"/>
      <c r="BP145" s="132"/>
      <c r="BQ145" s="132"/>
      <c r="BR145" s="132"/>
      <c r="BS145" s="132"/>
      <c r="BT145" s="132"/>
      <c r="BU145" s="132"/>
      <c r="BV145" s="132"/>
      <c r="BW145" s="132"/>
      <c r="BX145" s="132"/>
      <c r="BY145" s="132"/>
    </row>
    <row r="146" spans="1:77">
      <c r="A146" s="132"/>
      <c r="B146" s="132"/>
      <c r="C146" s="132"/>
      <c r="D146" s="132"/>
      <c r="E146" s="132"/>
      <c r="F146" s="132"/>
      <c r="G146" s="132"/>
      <c r="H146" s="132"/>
      <c r="I146" s="132"/>
      <c r="J146" s="132"/>
      <c r="K146" s="132"/>
      <c r="L146" s="132"/>
      <c r="M146" s="132"/>
      <c r="N146" s="132"/>
      <c r="O146" s="132"/>
      <c r="P146" s="132"/>
      <c r="Q146" s="132"/>
      <c r="R146" s="132"/>
      <c r="S146" s="132"/>
      <c r="T146" s="132"/>
      <c r="U146" s="132"/>
      <c r="V146" s="132"/>
      <c r="W146" s="132"/>
      <c r="X146" s="132"/>
      <c r="Y146" s="132"/>
      <c r="Z146" s="132"/>
      <c r="AA146" s="132"/>
      <c r="AB146" s="132"/>
      <c r="AC146" s="132"/>
      <c r="AD146" s="132"/>
      <c r="AE146" s="132"/>
      <c r="AF146" s="132"/>
      <c r="AG146" s="132"/>
      <c r="AH146" s="132"/>
      <c r="AI146" s="132"/>
      <c r="AJ146" s="132"/>
      <c r="AK146" s="132"/>
      <c r="AL146" s="132"/>
      <c r="AM146" s="132"/>
      <c r="AN146" s="132"/>
      <c r="AO146" s="132"/>
      <c r="AP146" s="132"/>
      <c r="AQ146" s="132"/>
      <c r="AR146" s="132"/>
      <c r="AS146" s="132"/>
      <c r="AT146" s="132"/>
      <c r="AU146" s="132"/>
      <c r="AV146" s="132"/>
      <c r="AW146" s="132"/>
      <c r="AX146" s="132"/>
      <c r="AY146" s="132"/>
      <c r="AZ146" s="132"/>
      <c r="BA146" s="132"/>
      <c r="BB146" s="132"/>
      <c r="BC146" s="132"/>
      <c r="BD146" s="132"/>
      <c r="BE146" s="132"/>
      <c r="BF146" s="132"/>
      <c r="BG146" s="132"/>
      <c r="BH146" s="132"/>
      <c r="BI146" s="132"/>
      <c r="BJ146" s="132"/>
      <c r="BK146" s="132"/>
      <c r="BL146" s="132"/>
      <c r="BM146" s="132"/>
      <c r="BN146" s="132"/>
      <c r="BO146" s="132"/>
      <c r="BP146" s="132"/>
      <c r="BQ146" s="132"/>
      <c r="BR146" s="132"/>
      <c r="BS146" s="132"/>
      <c r="BT146" s="132"/>
      <c r="BU146" s="132"/>
      <c r="BV146" s="132"/>
      <c r="BW146" s="132"/>
      <c r="BX146" s="132"/>
      <c r="BY146" s="132"/>
    </row>
    <row r="147" spans="1:77">
      <c r="A147" s="132"/>
      <c r="B147" s="132"/>
      <c r="C147" s="132"/>
      <c r="D147" s="132"/>
      <c r="E147" s="132"/>
      <c r="F147" s="132"/>
      <c r="G147" s="132"/>
      <c r="H147" s="132"/>
      <c r="I147" s="132"/>
      <c r="J147" s="132"/>
      <c r="K147" s="132"/>
      <c r="L147" s="132"/>
      <c r="M147" s="132"/>
      <c r="N147" s="132"/>
      <c r="O147" s="132"/>
      <c r="P147" s="132"/>
      <c r="Q147" s="132"/>
      <c r="R147" s="132"/>
      <c r="S147" s="132"/>
      <c r="T147" s="132"/>
      <c r="U147" s="132"/>
      <c r="V147" s="132"/>
      <c r="W147" s="132"/>
      <c r="X147" s="132"/>
      <c r="Y147" s="132"/>
      <c r="Z147" s="132"/>
      <c r="AA147" s="132"/>
      <c r="AB147" s="132"/>
      <c r="AC147" s="132"/>
      <c r="AD147" s="132"/>
      <c r="AE147" s="132"/>
      <c r="AF147" s="132"/>
      <c r="AG147" s="132"/>
      <c r="AH147" s="132"/>
      <c r="AI147" s="132"/>
      <c r="AJ147" s="132"/>
      <c r="AK147" s="132"/>
      <c r="AL147" s="132"/>
      <c r="AM147" s="132"/>
      <c r="AN147" s="132"/>
      <c r="AO147" s="132"/>
      <c r="AP147" s="132"/>
      <c r="AQ147" s="132"/>
      <c r="AR147" s="132"/>
      <c r="AS147" s="132"/>
      <c r="AT147" s="132"/>
      <c r="AU147" s="132"/>
      <c r="AV147" s="132"/>
      <c r="AW147" s="132"/>
      <c r="AX147" s="132"/>
      <c r="AY147" s="132"/>
      <c r="AZ147" s="132"/>
      <c r="BA147" s="132"/>
      <c r="BB147" s="132"/>
      <c r="BC147" s="132"/>
      <c r="BD147" s="132"/>
      <c r="BE147" s="132"/>
      <c r="BF147" s="132"/>
      <c r="BG147" s="132"/>
      <c r="BH147" s="132"/>
      <c r="BI147" s="132"/>
      <c r="BJ147" s="132"/>
      <c r="BK147" s="132"/>
      <c r="BL147" s="132"/>
      <c r="BM147" s="132"/>
      <c r="BN147" s="132"/>
      <c r="BO147" s="132"/>
      <c r="BP147" s="132"/>
      <c r="BQ147" s="132"/>
      <c r="BR147" s="132"/>
      <c r="BS147" s="132"/>
      <c r="BT147" s="132"/>
      <c r="BU147" s="132"/>
      <c r="BV147" s="132"/>
      <c r="BW147" s="132"/>
      <c r="BX147" s="132"/>
      <c r="BY147" s="132"/>
    </row>
    <row r="148" spans="1:77">
      <c r="A148" s="132"/>
      <c r="B148" s="132"/>
      <c r="C148" s="132"/>
      <c r="D148" s="132"/>
      <c r="E148" s="132"/>
      <c r="F148" s="132"/>
      <c r="G148" s="132"/>
      <c r="H148" s="132"/>
      <c r="I148" s="132"/>
      <c r="J148" s="132"/>
      <c r="K148" s="132"/>
      <c r="L148" s="132"/>
      <c r="M148" s="132"/>
      <c r="N148" s="132"/>
      <c r="O148" s="132"/>
      <c r="P148" s="132"/>
      <c r="Q148" s="132"/>
      <c r="R148" s="132"/>
      <c r="S148" s="132"/>
      <c r="T148" s="132"/>
      <c r="U148" s="132"/>
      <c r="V148" s="132"/>
      <c r="W148" s="132"/>
      <c r="X148" s="132"/>
      <c r="Y148" s="132"/>
      <c r="Z148" s="132"/>
      <c r="AA148" s="132"/>
      <c r="AB148" s="132"/>
      <c r="AC148" s="132"/>
      <c r="AD148" s="132"/>
      <c r="AE148" s="132"/>
      <c r="AF148" s="132"/>
      <c r="AG148" s="132"/>
      <c r="AH148" s="132"/>
      <c r="AI148" s="132"/>
      <c r="AJ148" s="132"/>
      <c r="AK148" s="132"/>
      <c r="AL148" s="132"/>
      <c r="AM148" s="132"/>
      <c r="AN148" s="132"/>
      <c r="AO148" s="132"/>
      <c r="AP148" s="132"/>
      <c r="AQ148" s="132"/>
      <c r="AR148" s="132"/>
      <c r="AS148" s="132"/>
      <c r="AT148" s="132"/>
      <c r="AU148" s="132"/>
      <c r="AV148" s="132"/>
      <c r="AW148" s="132"/>
      <c r="AX148" s="132"/>
      <c r="AY148" s="132"/>
      <c r="AZ148" s="132"/>
      <c r="BA148" s="132"/>
      <c r="BB148" s="132"/>
      <c r="BC148" s="132"/>
      <c r="BD148" s="132"/>
      <c r="BE148" s="132"/>
      <c r="BF148" s="132"/>
      <c r="BG148" s="132"/>
      <c r="BH148" s="132"/>
      <c r="BI148" s="132"/>
      <c r="BJ148" s="132"/>
      <c r="BK148" s="132"/>
      <c r="BL148" s="132"/>
      <c r="BM148" s="132"/>
      <c r="BN148" s="132"/>
      <c r="BO148" s="132"/>
      <c r="BP148" s="132"/>
      <c r="BQ148" s="132"/>
      <c r="BR148" s="132"/>
      <c r="BS148" s="132"/>
      <c r="BT148" s="132"/>
      <c r="BU148" s="132"/>
      <c r="BV148" s="132"/>
      <c r="BW148" s="132"/>
      <c r="BX148" s="132"/>
      <c r="BY148" s="132"/>
    </row>
    <row r="149" spans="1:77">
      <c r="B149" s="132"/>
      <c r="C149" s="132"/>
      <c r="D149" s="132"/>
      <c r="E149" s="132"/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132"/>
      <c r="Q149" s="132"/>
      <c r="R149" s="132"/>
      <c r="S149" s="132"/>
      <c r="T149" s="132"/>
      <c r="U149" s="132"/>
      <c r="V149" s="132"/>
      <c r="W149" s="132"/>
      <c r="X149" s="132"/>
      <c r="Y149" s="132"/>
      <c r="Z149" s="132"/>
      <c r="AA149" s="132"/>
      <c r="AB149" s="132"/>
      <c r="AC149" s="132"/>
      <c r="AD149" s="132"/>
      <c r="AE149" s="132"/>
      <c r="AF149" s="132"/>
      <c r="AG149" s="132"/>
      <c r="AH149" s="132"/>
      <c r="AI149" s="132"/>
      <c r="AJ149" s="132"/>
      <c r="AK149" s="132"/>
      <c r="AL149" s="132"/>
      <c r="AM149" s="132"/>
      <c r="AN149" s="132"/>
      <c r="AO149" s="132"/>
      <c r="AP149" s="132"/>
      <c r="AQ149" s="132"/>
      <c r="AR149" s="132"/>
      <c r="AS149" s="132"/>
      <c r="AT149" s="132"/>
      <c r="AU149" s="132"/>
      <c r="AV149" s="132"/>
      <c r="AW149" s="132"/>
      <c r="AX149" s="132"/>
      <c r="AY149" s="132"/>
      <c r="AZ149" s="132"/>
      <c r="BA149" s="132"/>
      <c r="BB149" s="132"/>
      <c r="BC149" s="132"/>
      <c r="BD149" s="132"/>
      <c r="BE149" s="132"/>
      <c r="BF149" s="132"/>
      <c r="BG149" s="132"/>
      <c r="BH149" s="132"/>
      <c r="BI149" s="132"/>
      <c r="BJ149" s="132"/>
      <c r="BK149" s="132"/>
      <c r="BL149" s="132"/>
      <c r="BM149" s="132"/>
      <c r="BN149" s="132"/>
      <c r="BO149" s="132"/>
      <c r="BP149" s="132"/>
      <c r="BQ149" s="132"/>
      <c r="BR149" s="132"/>
      <c r="BS149" s="132"/>
      <c r="BT149" s="132"/>
      <c r="BU149" s="132"/>
      <c r="BV149" s="132"/>
      <c r="BW149" s="132"/>
      <c r="BX149" s="132"/>
      <c r="BY149" s="132"/>
    </row>
    <row r="150" spans="1:77">
      <c r="B150" s="132"/>
      <c r="C150" s="132"/>
      <c r="D150" s="132"/>
      <c r="E150" s="132"/>
      <c r="F150" s="132"/>
      <c r="G150" s="132"/>
      <c r="H150" s="132"/>
      <c r="I150" s="132"/>
      <c r="J150" s="132"/>
      <c r="K150" s="132"/>
      <c r="L150" s="132"/>
      <c r="M150" s="132"/>
      <c r="N150" s="132"/>
      <c r="O150" s="132"/>
      <c r="P150" s="132"/>
      <c r="Q150" s="132"/>
      <c r="R150" s="132"/>
      <c r="S150" s="132"/>
      <c r="T150" s="132"/>
      <c r="U150" s="132"/>
      <c r="V150" s="132"/>
      <c r="W150" s="132"/>
      <c r="X150" s="132"/>
      <c r="Y150" s="132"/>
      <c r="Z150" s="132"/>
      <c r="AA150" s="132"/>
      <c r="AB150" s="132"/>
      <c r="AC150" s="132"/>
      <c r="AD150" s="132"/>
      <c r="AE150" s="132"/>
      <c r="AF150" s="132"/>
      <c r="AG150" s="132"/>
      <c r="AH150" s="132"/>
      <c r="AI150" s="132"/>
      <c r="AJ150" s="132"/>
      <c r="AK150" s="132"/>
      <c r="AL150" s="132"/>
      <c r="AM150" s="132"/>
      <c r="AN150" s="132"/>
      <c r="AO150" s="132"/>
      <c r="AP150" s="132"/>
      <c r="AQ150" s="132"/>
      <c r="AR150" s="132"/>
      <c r="AS150" s="132"/>
      <c r="AT150" s="132"/>
      <c r="AU150" s="132"/>
      <c r="AV150" s="132"/>
      <c r="AW150" s="132"/>
      <c r="AX150" s="132"/>
      <c r="AY150" s="132"/>
      <c r="AZ150" s="132"/>
      <c r="BA150" s="132"/>
      <c r="BB150" s="132"/>
      <c r="BC150" s="132"/>
      <c r="BD150" s="132"/>
      <c r="BE150" s="132"/>
      <c r="BF150" s="132"/>
      <c r="BG150" s="132"/>
      <c r="BH150" s="132"/>
      <c r="BI150" s="132"/>
      <c r="BJ150" s="132"/>
      <c r="BK150" s="132"/>
      <c r="BL150" s="132"/>
      <c r="BM150" s="132"/>
      <c r="BN150" s="132"/>
      <c r="BO150" s="132"/>
      <c r="BP150" s="132"/>
      <c r="BQ150" s="132"/>
      <c r="BR150" s="132"/>
      <c r="BS150" s="132"/>
      <c r="BT150" s="132"/>
      <c r="BU150" s="132"/>
      <c r="BV150" s="132"/>
      <c r="BW150" s="132"/>
      <c r="BX150" s="132"/>
      <c r="BY150" s="132"/>
    </row>
    <row r="151" spans="1:77">
      <c r="B151" s="132"/>
      <c r="C151" s="132"/>
      <c r="D151" s="132"/>
      <c r="E151" s="132"/>
      <c r="F151" s="132"/>
      <c r="G151" s="132"/>
      <c r="H151" s="132"/>
      <c r="I151" s="132"/>
      <c r="J151" s="132"/>
      <c r="K151" s="132"/>
      <c r="L151" s="132"/>
      <c r="M151" s="132"/>
      <c r="N151" s="132"/>
      <c r="O151" s="132"/>
      <c r="P151" s="132"/>
      <c r="Q151" s="132"/>
      <c r="R151" s="132"/>
      <c r="S151" s="132"/>
      <c r="T151" s="132"/>
      <c r="U151" s="132"/>
      <c r="V151" s="132"/>
      <c r="W151" s="132"/>
      <c r="X151" s="132"/>
      <c r="Y151" s="132"/>
      <c r="Z151" s="132"/>
      <c r="AA151" s="132"/>
      <c r="AB151" s="132"/>
      <c r="AC151" s="132"/>
      <c r="AD151" s="132"/>
      <c r="AE151" s="132"/>
      <c r="AF151" s="132"/>
      <c r="AG151" s="132"/>
      <c r="AH151" s="132"/>
      <c r="AI151" s="132"/>
      <c r="AJ151" s="132"/>
      <c r="AK151" s="132"/>
      <c r="AL151" s="132"/>
      <c r="AM151" s="132"/>
      <c r="AN151" s="132"/>
      <c r="AO151" s="132"/>
      <c r="AP151" s="132"/>
      <c r="AQ151" s="132"/>
      <c r="AR151" s="132"/>
      <c r="AS151" s="132"/>
      <c r="AT151" s="132"/>
      <c r="AU151" s="132"/>
      <c r="AV151" s="132"/>
      <c r="AW151" s="132"/>
      <c r="AX151" s="132"/>
      <c r="AY151" s="132"/>
      <c r="AZ151" s="132"/>
      <c r="BA151" s="132"/>
      <c r="BB151" s="132"/>
      <c r="BC151" s="132"/>
      <c r="BD151" s="132"/>
      <c r="BE151" s="132"/>
      <c r="BF151" s="132"/>
      <c r="BG151" s="132"/>
      <c r="BH151" s="132"/>
      <c r="BI151" s="132"/>
      <c r="BJ151" s="132"/>
      <c r="BK151" s="132"/>
      <c r="BL151" s="132"/>
      <c r="BM151" s="132"/>
      <c r="BN151" s="132"/>
      <c r="BO151" s="132"/>
      <c r="BP151" s="132"/>
      <c r="BQ151" s="132"/>
      <c r="BR151" s="132"/>
      <c r="BS151" s="132"/>
      <c r="BT151" s="132"/>
      <c r="BU151" s="132"/>
      <c r="BV151" s="132"/>
      <c r="BW151" s="132"/>
      <c r="BX151" s="132"/>
      <c r="BY151" s="132"/>
    </row>
    <row r="152" spans="1:77">
      <c r="B152" s="132"/>
      <c r="C152" s="132"/>
      <c r="D152" s="132"/>
      <c r="E152" s="132"/>
      <c r="F152" s="132"/>
      <c r="G152" s="132"/>
      <c r="H152" s="132"/>
      <c r="I152" s="132"/>
      <c r="J152" s="132"/>
      <c r="K152" s="132"/>
      <c r="L152" s="132"/>
      <c r="M152" s="132"/>
      <c r="N152" s="132"/>
      <c r="O152" s="132"/>
      <c r="P152" s="132"/>
      <c r="Q152" s="132"/>
      <c r="R152" s="132"/>
      <c r="S152" s="132"/>
      <c r="T152" s="132"/>
      <c r="U152" s="132"/>
      <c r="V152" s="132"/>
      <c r="W152" s="132"/>
      <c r="X152" s="132"/>
      <c r="Y152" s="132"/>
      <c r="Z152" s="132"/>
      <c r="AA152" s="132"/>
      <c r="AB152" s="132"/>
      <c r="AC152" s="132"/>
      <c r="AD152" s="132"/>
      <c r="AE152" s="132"/>
      <c r="AF152" s="132"/>
      <c r="AG152" s="132"/>
      <c r="AH152" s="132"/>
      <c r="AI152" s="132"/>
      <c r="AJ152" s="132"/>
      <c r="AK152" s="132"/>
      <c r="AL152" s="132"/>
      <c r="AM152" s="132"/>
      <c r="AN152" s="132"/>
      <c r="AO152" s="132"/>
      <c r="AP152" s="132"/>
      <c r="AQ152" s="132"/>
      <c r="AR152" s="132"/>
      <c r="AS152" s="132"/>
      <c r="AT152" s="132"/>
      <c r="AU152" s="132"/>
      <c r="AV152" s="132"/>
      <c r="AW152" s="132"/>
      <c r="AX152" s="132"/>
      <c r="AY152" s="132"/>
      <c r="AZ152" s="132"/>
      <c r="BA152" s="132"/>
      <c r="BB152" s="132"/>
      <c r="BC152" s="132"/>
      <c r="BD152" s="132"/>
      <c r="BE152" s="132"/>
      <c r="BF152" s="132"/>
      <c r="BG152" s="132"/>
      <c r="BH152" s="132"/>
      <c r="BI152" s="132"/>
      <c r="BJ152" s="132"/>
      <c r="BK152" s="132"/>
      <c r="BL152" s="132"/>
      <c r="BM152" s="132"/>
      <c r="BN152" s="132"/>
      <c r="BO152" s="132"/>
      <c r="BP152" s="132"/>
      <c r="BQ152" s="132"/>
      <c r="BR152" s="132"/>
      <c r="BS152" s="132"/>
      <c r="BT152" s="132"/>
      <c r="BU152" s="132"/>
      <c r="BV152" s="132"/>
      <c r="BW152" s="132"/>
      <c r="BX152" s="132"/>
      <c r="BY152" s="132"/>
    </row>
    <row r="153" spans="1:77">
      <c r="B153" s="132"/>
      <c r="C153" s="132"/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  <c r="P153" s="132"/>
      <c r="Q153" s="132"/>
      <c r="R153" s="132"/>
      <c r="S153" s="132"/>
      <c r="T153" s="132"/>
      <c r="U153" s="132"/>
      <c r="V153" s="132"/>
      <c r="W153" s="132"/>
      <c r="X153" s="132"/>
      <c r="Y153" s="132"/>
      <c r="Z153" s="132"/>
      <c r="AA153" s="132"/>
      <c r="AB153" s="132"/>
      <c r="AC153" s="132"/>
      <c r="AD153" s="132"/>
      <c r="AE153" s="132"/>
      <c r="AF153" s="132"/>
      <c r="AG153" s="132"/>
      <c r="AH153" s="132"/>
      <c r="AI153" s="132"/>
      <c r="AJ153" s="132"/>
      <c r="AK153" s="132"/>
      <c r="AL153" s="132"/>
      <c r="AM153" s="132"/>
      <c r="AN153" s="132"/>
      <c r="AO153" s="132"/>
      <c r="AP153" s="132"/>
      <c r="AQ153" s="132"/>
      <c r="AR153" s="132"/>
      <c r="AS153" s="132"/>
      <c r="AT153" s="132"/>
      <c r="AU153" s="132"/>
      <c r="AV153" s="132"/>
      <c r="AW153" s="132"/>
      <c r="AX153" s="132"/>
      <c r="AY153" s="132"/>
      <c r="AZ153" s="132"/>
      <c r="BA153" s="132"/>
      <c r="BB153" s="132"/>
      <c r="BC153" s="132"/>
      <c r="BD153" s="132"/>
      <c r="BE153" s="132"/>
      <c r="BF153" s="132"/>
      <c r="BG153" s="132"/>
      <c r="BH153" s="132"/>
      <c r="BI153" s="132"/>
      <c r="BJ153" s="132"/>
      <c r="BK153" s="132"/>
      <c r="BL153" s="132"/>
      <c r="BM153" s="132"/>
      <c r="BN153" s="132"/>
      <c r="BO153" s="132"/>
      <c r="BP153" s="132"/>
      <c r="BQ153" s="132"/>
      <c r="BR153" s="132"/>
      <c r="BS153" s="132"/>
      <c r="BT153" s="132"/>
      <c r="BU153" s="132"/>
      <c r="BV153" s="132"/>
      <c r="BW153" s="132"/>
      <c r="BX153" s="132"/>
      <c r="BY153" s="132"/>
    </row>
    <row r="154" spans="1:77">
      <c r="B154" s="132"/>
      <c r="C154" s="132"/>
      <c r="D154" s="132"/>
      <c r="E154" s="132"/>
      <c r="F154" s="132"/>
      <c r="G154" s="132"/>
      <c r="H154" s="132"/>
      <c r="I154" s="132"/>
      <c r="J154" s="132"/>
      <c r="K154" s="132"/>
      <c r="L154" s="132"/>
      <c r="M154" s="132"/>
      <c r="N154" s="132"/>
      <c r="O154" s="132"/>
      <c r="P154" s="132"/>
      <c r="Q154" s="132"/>
      <c r="R154" s="132"/>
      <c r="S154" s="132"/>
      <c r="T154" s="132"/>
      <c r="U154" s="132"/>
      <c r="V154" s="132"/>
      <c r="W154" s="132"/>
      <c r="X154" s="132"/>
      <c r="Y154" s="132"/>
      <c r="Z154" s="132"/>
      <c r="AA154" s="132"/>
      <c r="AB154" s="132"/>
      <c r="AC154" s="132"/>
      <c r="AD154" s="132"/>
      <c r="AE154" s="132"/>
      <c r="AF154" s="132"/>
      <c r="AG154" s="132"/>
      <c r="AH154" s="132"/>
      <c r="AI154" s="132"/>
      <c r="AJ154" s="132"/>
      <c r="AK154" s="132"/>
      <c r="AL154" s="132"/>
      <c r="AM154" s="132"/>
      <c r="AN154" s="132"/>
      <c r="AO154" s="132"/>
      <c r="AP154" s="132"/>
      <c r="AQ154" s="132"/>
      <c r="AR154" s="132"/>
      <c r="AS154" s="132"/>
      <c r="AT154" s="132"/>
      <c r="AU154" s="132"/>
      <c r="AV154" s="132"/>
      <c r="AW154" s="132"/>
      <c r="AX154" s="132"/>
      <c r="AY154" s="132"/>
      <c r="AZ154" s="132"/>
      <c r="BA154" s="132"/>
      <c r="BB154" s="132"/>
      <c r="BC154" s="132"/>
      <c r="BD154" s="132"/>
      <c r="BE154" s="132"/>
      <c r="BF154" s="132"/>
      <c r="BG154" s="132"/>
      <c r="BH154" s="132"/>
      <c r="BI154" s="132"/>
      <c r="BJ154" s="132"/>
      <c r="BK154" s="132"/>
      <c r="BL154" s="132"/>
      <c r="BM154" s="132"/>
      <c r="BN154" s="132"/>
      <c r="BO154" s="132"/>
      <c r="BP154" s="132"/>
      <c r="BQ154" s="132"/>
      <c r="BR154" s="132"/>
      <c r="BS154" s="132"/>
      <c r="BT154" s="132"/>
      <c r="BU154" s="132"/>
      <c r="BV154" s="132"/>
      <c r="BW154" s="132"/>
      <c r="BX154" s="132"/>
      <c r="BY154" s="132"/>
    </row>
    <row r="155" spans="1:77">
      <c r="B155" s="132"/>
      <c r="C155" s="132"/>
      <c r="D155" s="132"/>
      <c r="E155" s="132"/>
      <c r="F155" s="132"/>
      <c r="G155" s="132"/>
      <c r="H155" s="132"/>
      <c r="I155" s="132"/>
      <c r="J155" s="132"/>
      <c r="K155" s="132"/>
      <c r="L155" s="132"/>
      <c r="M155" s="132"/>
      <c r="N155" s="132"/>
      <c r="O155" s="132"/>
      <c r="P155" s="132"/>
      <c r="Q155" s="132"/>
      <c r="R155" s="132"/>
      <c r="S155" s="132"/>
      <c r="T155" s="132"/>
      <c r="U155" s="132"/>
      <c r="V155" s="132"/>
      <c r="W155" s="132"/>
      <c r="X155" s="132"/>
      <c r="Y155" s="132"/>
      <c r="Z155" s="132"/>
      <c r="AA155" s="132"/>
      <c r="AB155" s="132"/>
      <c r="AC155" s="132"/>
      <c r="AD155" s="132"/>
      <c r="AE155" s="132"/>
      <c r="AF155" s="132"/>
      <c r="AG155" s="132"/>
      <c r="AH155" s="132"/>
      <c r="AI155" s="132"/>
      <c r="AJ155" s="132"/>
      <c r="AK155" s="132"/>
      <c r="AL155" s="132"/>
      <c r="AM155" s="132"/>
      <c r="AN155" s="132"/>
      <c r="AO155" s="132"/>
      <c r="AP155" s="132"/>
      <c r="AQ155" s="132"/>
      <c r="AR155" s="132"/>
      <c r="AS155" s="132"/>
      <c r="AT155" s="132"/>
      <c r="AU155" s="132"/>
      <c r="AV155" s="132"/>
      <c r="AW155" s="132"/>
      <c r="AX155" s="132"/>
      <c r="AY155" s="132"/>
      <c r="AZ155" s="132"/>
      <c r="BA155" s="132"/>
      <c r="BB155" s="132"/>
      <c r="BC155" s="132"/>
      <c r="BD155" s="132"/>
      <c r="BE155" s="132"/>
      <c r="BF155" s="132"/>
      <c r="BG155" s="132"/>
      <c r="BH155" s="132"/>
      <c r="BI155" s="132"/>
      <c r="BJ155" s="132"/>
      <c r="BK155" s="132"/>
      <c r="BL155" s="132"/>
      <c r="BM155" s="132"/>
      <c r="BN155" s="132"/>
      <c r="BO155" s="132"/>
      <c r="BP155" s="132"/>
      <c r="BQ155" s="132"/>
      <c r="BR155" s="132"/>
      <c r="BS155" s="132"/>
      <c r="BT155" s="132"/>
      <c r="BU155" s="132"/>
      <c r="BV155" s="132"/>
      <c r="BW155" s="132"/>
      <c r="BX155" s="132"/>
      <c r="BY155" s="132"/>
    </row>
    <row r="156" spans="1:77">
      <c r="B156" s="132"/>
      <c r="C156" s="132"/>
      <c r="D156" s="132"/>
      <c r="E156" s="132"/>
      <c r="F156" s="132"/>
      <c r="G156" s="132"/>
      <c r="H156" s="132"/>
      <c r="I156" s="132"/>
      <c r="J156" s="132"/>
      <c r="K156" s="132"/>
      <c r="L156" s="132"/>
      <c r="M156" s="132"/>
      <c r="N156" s="132"/>
      <c r="O156" s="132"/>
      <c r="P156" s="132"/>
      <c r="Q156" s="132"/>
      <c r="R156" s="132"/>
      <c r="S156" s="132"/>
      <c r="T156" s="132"/>
      <c r="U156" s="132"/>
      <c r="V156" s="132"/>
      <c r="W156" s="132"/>
      <c r="X156" s="132"/>
      <c r="Y156" s="132"/>
      <c r="Z156" s="132"/>
      <c r="AA156" s="132"/>
      <c r="AB156" s="132"/>
      <c r="AC156" s="132"/>
      <c r="AD156" s="132"/>
      <c r="AE156" s="132"/>
      <c r="AF156" s="132"/>
      <c r="AG156" s="132"/>
      <c r="AH156" s="132"/>
      <c r="AI156" s="132"/>
      <c r="AJ156" s="132"/>
      <c r="AK156" s="132"/>
      <c r="AL156" s="132"/>
      <c r="AM156" s="132"/>
      <c r="AN156" s="132"/>
      <c r="AO156" s="132"/>
      <c r="AP156" s="132"/>
      <c r="AQ156" s="132"/>
      <c r="AR156" s="132"/>
      <c r="AS156" s="132"/>
      <c r="AT156" s="132"/>
      <c r="AU156" s="132"/>
      <c r="AV156" s="132"/>
      <c r="AW156" s="132"/>
      <c r="AX156" s="132"/>
      <c r="AY156" s="132"/>
      <c r="AZ156" s="132"/>
      <c r="BA156" s="132"/>
      <c r="BB156" s="132"/>
      <c r="BC156" s="132"/>
      <c r="BD156" s="132"/>
      <c r="BE156" s="132"/>
      <c r="BF156" s="132"/>
      <c r="BG156" s="132"/>
      <c r="BH156" s="132"/>
      <c r="BI156" s="132"/>
      <c r="BJ156" s="132"/>
      <c r="BK156" s="132"/>
      <c r="BL156" s="132"/>
      <c r="BM156" s="132"/>
      <c r="BN156" s="132"/>
      <c r="BO156" s="132"/>
      <c r="BP156" s="132"/>
      <c r="BQ156" s="132"/>
      <c r="BR156" s="132"/>
      <c r="BS156" s="132"/>
      <c r="BT156" s="132"/>
      <c r="BU156" s="132"/>
      <c r="BV156" s="132"/>
      <c r="BW156" s="132"/>
      <c r="BX156" s="132"/>
      <c r="BY156" s="132"/>
    </row>
    <row r="157" spans="1:77">
      <c r="B157" s="132"/>
      <c r="C157" s="132"/>
      <c r="D157" s="132"/>
      <c r="E157" s="132"/>
      <c r="F157" s="132"/>
      <c r="G157" s="132"/>
      <c r="H157" s="132"/>
      <c r="I157" s="132"/>
      <c r="J157" s="132"/>
      <c r="K157" s="132"/>
      <c r="L157" s="132"/>
      <c r="M157" s="132"/>
      <c r="N157" s="132"/>
      <c r="O157" s="132"/>
      <c r="P157" s="132"/>
      <c r="Q157" s="132"/>
      <c r="R157" s="132"/>
      <c r="S157" s="132"/>
      <c r="T157" s="132"/>
      <c r="U157" s="132"/>
      <c r="V157" s="132"/>
      <c r="W157" s="132"/>
      <c r="X157" s="132"/>
      <c r="Y157" s="132"/>
      <c r="Z157" s="132"/>
      <c r="AA157" s="132"/>
      <c r="AB157" s="132"/>
      <c r="AC157" s="132"/>
      <c r="AD157" s="132"/>
      <c r="AE157" s="132"/>
      <c r="AF157" s="132"/>
      <c r="AG157" s="132"/>
      <c r="AH157" s="132"/>
      <c r="AI157" s="132"/>
      <c r="AJ157" s="132"/>
      <c r="AK157" s="132"/>
      <c r="AL157" s="132"/>
      <c r="AM157" s="132"/>
      <c r="AN157" s="132"/>
      <c r="AO157" s="132"/>
      <c r="AP157" s="132"/>
      <c r="AQ157" s="132"/>
      <c r="AR157" s="132"/>
      <c r="AS157" s="132"/>
      <c r="AT157" s="132"/>
      <c r="AU157" s="132"/>
      <c r="AV157" s="132"/>
      <c r="AW157" s="132"/>
      <c r="AX157" s="132"/>
      <c r="AY157" s="132"/>
      <c r="AZ157" s="132"/>
      <c r="BA157" s="132"/>
      <c r="BB157" s="132"/>
      <c r="BC157" s="132"/>
      <c r="BD157" s="132"/>
      <c r="BE157" s="132"/>
      <c r="BF157" s="132"/>
      <c r="BG157" s="132"/>
      <c r="BH157" s="132"/>
      <c r="BI157" s="132"/>
      <c r="BJ157" s="132"/>
      <c r="BK157" s="132"/>
      <c r="BL157" s="132"/>
      <c r="BM157" s="132"/>
      <c r="BN157" s="132"/>
      <c r="BO157" s="132"/>
      <c r="BP157" s="132"/>
      <c r="BQ157" s="132"/>
      <c r="BR157" s="132"/>
      <c r="BS157" s="132"/>
      <c r="BT157" s="132"/>
      <c r="BU157" s="132"/>
      <c r="BV157" s="132"/>
      <c r="BW157" s="132"/>
      <c r="BX157" s="132"/>
      <c r="BY157" s="132"/>
    </row>
    <row r="158" spans="1:77">
      <c r="B158" s="132"/>
      <c r="C158" s="132"/>
      <c r="D158" s="132"/>
      <c r="E158" s="132"/>
      <c r="F158" s="132"/>
      <c r="G158" s="132"/>
      <c r="H158" s="132"/>
      <c r="I158" s="132"/>
      <c r="J158" s="132"/>
      <c r="K158" s="132"/>
      <c r="L158" s="132"/>
      <c r="M158" s="132"/>
      <c r="N158" s="132"/>
      <c r="O158" s="132"/>
      <c r="P158" s="132"/>
      <c r="Q158" s="132"/>
      <c r="R158" s="132"/>
      <c r="S158" s="132"/>
      <c r="T158" s="132"/>
      <c r="U158" s="132"/>
      <c r="V158" s="132"/>
      <c r="W158" s="132"/>
      <c r="X158" s="132"/>
      <c r="Y158" s="132"/>
      <c r="Z158" s="132"/>
      <c r="AA158" s="132"/>
      <c r="AB158" s="132"/>
      <c r="AC158" s="132"/>
      <c r="AD158" s="132"/>
      <c r="AE158" s="132"/>
      <c r="AF158" s="132"/>
      <c r="AG158" s="132"/>
      <c r="AH158" s="132"/>
      <c r="AI158" s="132"/>
      <c r="AJ158" s="132"/>
      <c r="AK158" s="132"/>
      <c r="AL158" s="132"/>
      <c r="AM158" s="132"/>
      <c r="AN158" s="132"/>
      <c r="AO158" s="132"/>
      <c r="AP158" s="132"/>
      <c r="AQ158" s="132"/>
      <c r="AR158" s="132"/>
      <c r="AS158" s="132"/>
      <c r="AT158" s="132"/>
      <c r="AU158" s="132"/>
      <c r="AV158" s="132"/>
      <c r="AW158" s="132"/>
      <c r="AX158" s="132"/>
      <c r="AY158" s="132"/>
      <c r="AZ158" s="132"/>
      <c r="BA158" s="132"/>
      <c r="BB158" s="132"/>
      <c r="BC158" s="132"/>
      <c r="BD158" s="132"/>
      <c r="BE158" s="132"/>
      <c r="BF158" s="132"/>
      <c r="BG158" s="132"/>
      <c r="BH158" s="132"/>
      <c r="BI158" s="132"/>
      <c r="BJ158" s="132"/>
      <c r="BK158" s="132"/>
      <c r="BL158" s="132"/>
      <c r="BM158" s="132"/>
      <c r="BN158" s="132"/>
      <c r="BO158" s="132"/>
      <c r="BP158" s="132"/>
      <c r="BQ158" s="132"/>
      <c r="BR158" s="132"/>
      <c r="BS158" s="132"/>
      <c r="BT158" s="132"/>
      <c r="BU158" s="132"/>
      <c r="BV158" s="132"/>
      <c r="BW158" s="132"/>
      <c r="BX158" s="132"/>
      <c r="BY158" s="132"/>
    </row>
    <row r="159" spans="1:77">
      <c r="B159" s="132"/>
      <c r="C159" s="132"/>
      <c r="D159" s="132"/>
      <c r="E159" s="132"/>
      <c r="F159" s="132"/>
      <c r="G159" s="132"/>
      <c r="H159" s="132"/>
      <c r="I159" s="132"/>
      <c r="J159" s="132"/>
      <c r="K159" s="132"/>
      <c r="L159" s="132"/>
      <c r="M159" s="132"/>
      <c r="N159" s="132"/>
      <c r="O159" s="132"/>
      <c r="P159" s="132"/>
      <c r="Q159" s="132"/>
      <c r="R159" s="132"/>
      <c r="S159" s="132"/>
      <c r="T159" s="132"/>
      <c r="U159" s="132"/>
      <c r="V159" s="132"/>
      <c r="W159" s="132"/>
      <c r="X159" s="132"/>
      <c r="Y159" s="132"/>
      <c r="Z159" s="132"/>
      <c r="AA159" s="132"/>
      <c r="AB159" s="132"/>
      <c r="AC159" s="132"/>
      <c r="AD159" s="132"/>
      <c r="AE159" s="132"/>
      <c r="AF159" s="132"/>
      <c r="AG159" s="132"/>
      <c r="AH159" s="132"/>
      <c r="AI159" s="132"/>
      <c r="AJ159" s="132"/>
      <c r="AK159" s="132"/>
      <c r="AL159" s="132"/>
      <c r="AM159" s="132"/>
      <c r="AN159" s="132"/>
      <c r="AO159" s="132"/>
      <c r="AP159" s="132"/>
      <c r="AQ159" s="132"/>
      <c r="AR159" s="132"/>
      <c r="AS159" s="132"/>
      <c r="AT159" s="132"/>
      <c r="AU159" s="132"/>
      <c r="AV159" s="132"/>
      <c r="AW159" s="132"/>
      <c r="AX159" s="132"/>
      <c r="AY159" s="132"/>
      <c r="AZ159" s="132"/>
      <c r="BA159" s="132"/>
      <c r="BB159" s="132"/>
      <c r="BC159" s="132"/>
      <c r="BD159" s="132"/>
      <c r="BE159" s="132"/>
      <c r="BF159" s="132"/>
      <c r="BG159" s="132"/>
      <c r="BH159" s="132"/>
      <c r="BI159" s="132"/>
      <c r="BJ159" s="132"/>
      <c r="BK159" s="132"/>
      <c r="BL159" s="132"/>
      <c r="BM159" s="132"/>
      <c r="BN159" s="132"/>
      <c r="BO159" s="132"/>
      <c r="BP159" s="132"/>
      <c r="BQ159" s="132"/>
      <c r="BR159" s="132"/>
      <c r="BS159" s="132"/>
      <c r="BT159" s="132"/>
      <c r="BU159" s="132"/>
      <c r="BV159" s="132"/>
      <c r="BW159" s="132"/>
      <c r="BX159" s="132"/>
      <c r="BY159" s="132"/>
    </row>
    <row r="160" spans="1:77">
      <c r="B160" s="132"/>
      <c r="C160" s="132"/>
      <c r="D160" s="132"/>
      <c r="E160" s="132"/>
      <c r="F160" s="132"/>
      <c r="G160" s="132"/>
      <c r="H160" s="132"/>
      <c r="I160" s="132"/>
      <c r="J160" s="132"/>
      <c r="K160" s="132"/>
      <c r="L160" s="132"/>
      <c r="M160" s="132"/>
      <c r="N160" s="132"/>
      <c r="O160" s="132"/>
      <c r="P160" s="132"/>
      <c r="Q160" s="132"/>
      <c r="R160" s="132"/>
      <c r="S160" s="132"/>
      <c r="T160" s="132"/>
      <c r="U160" s="132"/>
      <c r="V160" s="132"/>
      <c r="W160" s="132"/>
      <c r="X160" s="132"/>
      <c r="Y160" s="132"/>
      <c r="Z160" s="132"/>
      <c r="AA160" s="132"/>
      <c r="AB160" s="132"/>
      <c r="AC160" s="132"/>
      <c r="AD160" s="132"/>
      <c r="AE160" s="132"/>
      <c r="AF160" s="132"/>
      <c r="AG160" s="132"/>
      <c r="AH160" s="132"/>
      <c r="AI160" s="132"/>
      <c r="AJ160" s="132"/>
      <c r="AK160" s="132"/>
      <c r="AL160" s="132"/>
      <c r="AM160" s="132"/>
      <c r="AN160" s="132"/>
      <c r="AO160" s="132"/>
      <c r="AP160" s="132"/>
      <c r="AQ160" s="132"/>
      <c r="AR160" s="132"/>
      <c r="AS160" s="132"/>
      <c r="AT160" s="132"/>
      <c r="AU160" s="132"/>
      <c r="AV160" s="132"/>
      <c r="AW160" s="132"/>
      <c r="AX160" s="132"/>
      <c r="AY160" s="132"/>
      <c r="AZ160" s="132"/>
      <c r="BA160" s="132"/>
      <c r="BB160" s="132"/>
      <c r="BC160" s="132"/>
      <c r="BD160" s="132"/>
      <c r="BE160" s="132"/>
      <c r="BF160" s="132"/>
      <c r="BG160" s="132"/>
      <c r="BH160" s="132"/>
      <c r="BI160" s="132"/>
      <c r="BJ160" s="132"/>
      <c r="BK160" s="132"/>
      <c r="BL160" s="132"/>
      <c r="BM160" s="132"/>
      <c r="BN160" s="132"/>
      <c r="BO160" s="132"/>
      <c r="BP160" s="132"/>
      <c r="BQ160" s="132"/>
      <c r="BR160" s="132"/>
      <c r="BS160" s="132"/>
      <c r="BT160" s="132"/>
      <c r="BU160" s="132"/>
      <c r="BV160" s="132"/>
      <c r="BW160" s="132"/>
      <c r="BX160" s="132"/>
      <c r="BY160" s="132"/>
    </row>
    <row r="161" spans="2:77">
      <c r="B161" s="132"/>
      <c r="C161" s="132"/>
      <c r="D161" s="132"/>
      <c r="E161" s="132"/>
      <c r="F161" s="132"/>
      <c r="G161" s="132"/>
      <c r="H161" s="132"/>
      <c r="I161" s="132"/>
      <c r="J161" s="132"/>
      <c r="K161" s="132"/>
      <c r="L161" s="132"/>
      <c r="M161" s="132"/>
      <c r="N161" s="132"/>
      <c r="O161" s="132"/>
      <c r="P161" s="132"/>
      <c r="Q161" s="132"/>
      <c r="R161" s="132"/>
      <c r="S161" s="132"/>
      <c r="T161" s="132"/>
      <c r="U161" s="132"/>
      <c r="V161" s="132"/>
      <c r="W161" s="132"/>
      <c r="X161" s="132"/>
      <c r="Y161" s="132"/>
      <c r="Z161" s="132"/>
      <c r="AA161" s="132"/>
      <c r="AB161" s="132"/>
      <c r="AC161" s="132"/>
      <c r="AD161" s="132"/>
      <c r="AE161" s="132"/>
      <c r="AF161" s="132"/>
      <c r="AG161" s="132"/>
      <c r="AH161" s="132"/>
      <c r="AI161" s="132"/>
      <c r="AJ161" s="132"/>
      <c r="AK161" s="132"/>
      <c r="AL161" s="132"/>
      <c r="AM161" s="132"/>
      <c r="AN161" s="132"/>
      <c r="AO161" s="132"/>
      <c r="AP161" s="132"/>
      <c r="AQ161" s="132"/>
      <c r="AR161" s="132"/>
      <c r="AS161" s="132"/>
      <c r="AT161" s="132"/>
      <c r="AU161" s="132"/>
      <c r="AV161" s="132"/>
      <c r="AW161" s="132"/>
      <c r="AX161" s="132"/>
      <c r="AY161" s="132"/>
      <c r="AZ161" s="132"/>
      <c r="BA161" s="132"/>
      <c r="BB161" s="132"/>
      <c r="BC161" s="132"/>
      <c r="BD161" s="132"/>
      <c r="BE161" s="132"/>
      <c r="BF161" s="132"/>
      <c r="BG161" s="132"/>
      <c r="BH161" s="132"/>
      <c r="BI161" s="132"/>
      <c r="BJ161" s="132"/>
      <c r="BK161" s="132"/>
      <c r="BL161" s="132"/>
      <c r="BM161" s="132"/>
      <c r="BN161" s="132"/>
      <c r="BO161" s="132"/>
      <c r="BP161" s="132"/>
      <c r="BQ161" s="132"/>
      <c r="BR161" s="132"/>
      <c r="BS161" s="132"/>
      <c r="BT161" s="132"/>
      <c r="BU161" s="132"/>
      <c r="BV161" s="132"/>
      <c r="BW161" s="132"/>
      <c r="BX161" s="132"/>
      <c r="BY161" s="132"/>
    </row>
    <row r="162" spans="2:77">
      <c r="B162" s="132"/>
      <c r="C162" s="132"/>
      <c r="D162" s="132"/>
      <c r="E162" s="132"/>
      <c r="F162" s="132"/>
      <c r="G162" s="132"/>
      <c r="H162" s="132"/>
      <c r="I162" s="132"/>
      <c r="J162" s="132"/>
      <c r="K162" s="132"/>
      <c r="L162" s="132"/>
      <c r="M162" s="132"/>
      <c r="N162" s="132"/>
      <c r="O162" s="132"/>
      <c r="P162" s="132"/>
      <c r="Q162" s="132"/>
      <c r="R162" s="132"/>
      <c r="S162" s="132"/>
      <c r="T162" s="132"/>
      <c r="U162" s="132"/>
      <c r="V162" s="132"/>
      <c r="W162" s="132"/>
      <c r="X162" s="132"/>
      <c r="Y162" s="132"/>
      <c r="Z162" s="132"/>
      <c r="AA162" s="132"/>
      <c r="AB162" s="132"/>
      <c r="AC162" s="132"/>
      <c r="AD162" s="132"/>
      <c r="AE162" s="132"/>
      <c r="AF162" s="132"/>
      <c r="AG162" s="132"/>
      <c r="AH162" s="132"/>
      <c r="AI162" s="132"/>
      <c r="AJ162" s="132"/>
      <c r="AK162" s="132"/>
      <c r="AL162" s="132"/>
      <c r="AM162" s="132"/>
      <c r="AN162" s="132"/>
      <c r="AO162" s="132"/>
      <c r="AP162" s="132"/>
      <c r="AQ162" s="132"/>
      <c r="AR162" s="132"/>
      <c r="AS162" s="132"/>
      <c r="AT162" s="132"/>
      <c r="AU162" s="132"/>
      <c r="AV162" s="132"/>
      <c r="AW162" s="132"/>
      <c r="AX162" s="132"/>
      <c r="AY162" s="132"/>
      <c r="AZ162" s="132"/>
      <c r="BA162" s="132"/>
      <c r="BB162" s="132"/>
      <c r="BC162" s="132"/>
      <c r="BD162" s="132"/>
      <c r="BE162" s="132"/>
      <c r="BF162" s="132"/>
      <c r="BG162" s="132"/>
      <c r="BH162" s="132"/>
      <c r="BI162" s="132"/>
      <c r="BJ162" s="132"/>
      <c r="BK162" s="132"/>
      <c r="BL162" s="132"/>
      <c r="BM162" s="132"/>
      <c r="BN162" s="132"/>
      <c r="BO162" s="132"/>
      <c r="BP162" s="132"/>
      <c r="BQ162" s="132"/>
      <c r="BR162" s="132"/>
      <c r="BS162" s="132"/>
      <c r="BT162" s="132"/>
      <c r="BU162" s="132"/>
      <c r="BV162" s="132"/>
      <c r="BW162" s="132"/>
      <c r="BX162" s="132"/>
      <c r="BY162" s="132"/>
    </row>
    <row r="163" spans="2:77">
      <c r="B163" s="132"/>
      <c r="C163" s="132"/>
      <c r="D163" s="132"/>
      <c r="E163" s="132"/>
      <c r="F163" s="132"/>
      <c r="G163" s="132"/>
      <c r="H163" s="132"/>
      <c r="I163" s="132"/>
      <c r="J163" s="132"/>
      <c r="K163" s="132"/>
      <c r="L163" s="132"/>
      <c r="M163" s="132"/>
      <c r="N163" s="132"/>
      <c r="O163" s="132"/>
      <c r="P163" s="132"/>
      <c r="Q163" s="132"/>
      <c r="R163" s="132"/>
      <c r="S163" s="132"/>
      <c r="T163" s="132"/>
      <c r="U163" s="132"/>
      <c r="V163" s="132"/>
      <c r="W163" s="132"/>
      <c r="X163" s="132"/>
      <c r="Y163" s="132"/>
      <c r="Z163" s="132"/>
      <c r="AA163" s="132"/>
      <c r="AB163" s="132"/>
      <c r="AC163" s="132"/>
      <c r="AD163" s="132"/>
      <c r="AE163" s="132"/>
      <c r="AF163" s="132"/>
      <c r="AG163" s="132"/>
      <c r="AH163" s="132"/>
      <c r="AI163" s="132"/>
      <c r="AJ163" s="132"/>
      <c r="AK163" s="132"/>
      <c r="AL163" s="132"/>
      <c r="AM163" s="132"/>
      <c r="AN163" s="132"/>
      <c r="AO163" s="132"/>
      <c r="AP163" s="132"/>
      <c r="AQ163" s="132"/>
      <c r="AR163" s="132"/>
      <c r="AS163" s="132"/>
      <c r="AT163" s="132"/>
      <c r="AU163" s="132"/>
      <c r="AV163" s="132"/>
      <c r="AW163" s="132"/>
      <c r="AX163" s="132"/>
      <c r="AY163" s="132"/>
      <c r="AZ163" s="132"/>
      <c r="BA163" s="132"/>
      <c r="BB163" s="132"/>
      <c r="BC163" s="132"/>
      <c r="BD163" s="132"/>
      <c r="BE163" s="132"/>
      <c r="BF163" s="132"/>
      <c r="BG163" s="132"/>
      <c r="BH163" s="132"/>
      <c r="BI163" s="132"/>
      <c r="BJ163" s="132"/>
      <c r="BK163" s="132"/>
      <c r="BL163" s="132"/>
      <c r="BM163" s="132"/>
      <c r="BN163" s="132"/>
      <c r="BO163" s="132"/>
      <c r="BP163" s="132"/>
      <c r="BQ163" s="132"/>
      <c r="BR163" s="132"/>
      <c r="BS163" s="132"/>
      <c r="BT163" s="132"/>
      <c r="BU163" s="132"/>
      <c r="BV163" s="132"/>
      <c r="BW163" s="132"/>
      <c r="BX163" s="132"/>
      <c r="BY163" s="132"/>
    </row>
    <row r="164" spans="2:77">
      <c r="B164" s="132"/>
      <c r="C164" s="132"/>
      <c r="D164" s="132"/>
      <c r="E164" s="132"/>
      <c r="F164" s="132"/>
      <c r="G164" s="132"/>
      <c r="H164" s="132"/>
      <c r="I164" s="132"/>
      <c r="J164" s="132"/>
      <c r="K164" s="132"/>
      <c r="L164" s="132"/>
      <c r="M164" s="132"/>
      <c r="N164" s="132"/>
      <c r="O164" s="132"/>
      <c r="P164" s="132"/>
      <c r="Q164" s="132"/>
      <c r="R164" s="132"/>
      <c r="S164" s="132"/>
      <c r="T164" s="132"/>
      <c r="U164" s="132"/>
      <c r="V164" s="132"/>
      <c r="W164" s="132"/>
      <c r="X164" s="132"/>
      <c r="Y164" s="132"/>
      <c r="Z164" s="132"/>
      <c r="AA164" s="132"/>
      <c r="AB164" s="132"/>
      <c r="AC164" s="132"/>
      <c r="AD164" s="132"/>
      <c r="AE164" s="132"/>
      <c r="AF164" s="132"/>
      <c r="AG164" s="132"/>
      <c r="AH164" s="132"/>
      <c r="AI164" s="132"/>
      <c r="AJ164" s="132"/>
      <c r="AK164" s="132"/>
      <c r="AL164" s="132"/>
      <c r="AM164" s="132"/>
      <c r="AN164" s="132"/>
      <c r="AO164" s="132"/>
      <c r="AP164" s="132"/>
      <c r="AQ164" s="132"/>
      <c r="AR164" s="132"/>
      <c r="AS164" s="132"/>
      <c r="AT164" s="132"/>
      <c r="AU164" s="132"/>
      <c r="AV164" s="132"/>
      <c r="AW164" s="132"/>
      <c r="AX164" s="132"/>
      <c r="AY164" s="132"/>
      <c r="AZ164" s="132"/>
      <c r="BA164" s="132"/>
      <c r="BB164" s="132"/>
      <c r="BC164" s="132"/>
      <c r="BD164" s="132"/>
      <c r="BE164" s="132"/>
      <c r="BF164" s="132"/>
      <c r="BG164" s="132"/>
      <c r="BH164" s="132"/>
      <c r="BI164" s="132"/>
      <c r="BJ164" s="132"/>
      <c r="BK164" s="132"/>
      <c r="BL164" s="132"/>
      <c r="BM164" s="132"/>
      <c r="BN164" s="132"/>
      <c r="BO164" s="132"/>
      <c r="BP164" s="132"/>
      <c r="BQ164" s="132"/>
      <c r="BR164" s="132"/>
      <c r="BS164" s="132"/>
      <c r="BT164" s="132"/>
      <c r="BU164" s="132"/>
      <c r="BV164" s="132"/>
      <c r="BW164" s="132"/>
      <c r="BX164" s="132"/>
      <c r="BY164" s="132"/>
    </row>
    <row r="165" spans="2:77">
      <c r="B165" s="132"/>
      <c r="C165" s="132"/>
      <c r="D165" s="132"/>
      <c r="E165" s="132"/>
      <c r="F165" s="132"/>
      <c r="G165" s="132"/>
      <c r="H165" s="132"/>
      <c r="I165" s="132"/>
      <c r="J165" s="132"/>
      <c r="K165" s="132"/>
      <c r="L165" s="132"/>
      <c r="M165" s="132"/>
      <c r="N165" s="132"/>
      <c r="O165" s="132"/>
      <c r="P165" s="132"/>
      <c r="Q165" s="132"/>
      <c r="R165" s="132"/>
      <c r="S165" s="132"/>
      <c r="T165" s="132"/>
      <c r="U165" s="132"/>
      <c r="V165" s="132"/>
      <c r="W165" s="132"/>
      <c r="X165" s="132"/>
      <c r="Y165" s="132"/>
      <c r="Z165" s="132"/>
      <c r="AA165" s="132"/>
      <c r="AB165" s="132"/>
      <c r="AC165" s="132"/>
      <c r="AD165" s="132"/>
      <c r="AE165" s="132"/>
      <c r="AF165" s="132"/>
      <c r="AG165" s="132"/>
      <c r="AH165" s="132"/>
      <c r="AI165" s="132"/>
      <c r="AJ165" s="132"/>
      <c r="AK165" s="132"/>
      <c r="AL165" s="132"/>
      <c r="AM165" s="132"/>
      <c r="AN165" s="132"/>
      <c r="AO165" s="132"/>
      <c r="AP165" s="132"/>
      <c r="AQ165" s="132"/>
      <c r="AR165" s="132"/>
      <c r="AS165" s="132"/>
      <c r="AT165" s="132"/>
      <c r="AU165" s="132"/>
      <c r="AV165" s="132"/>
      <c r="AW165" s="132"/>
      <c r="AX165" s="132"/>
      <c r="AY165" s="132"/>
      <c r="AZ165" s="132"/>
      <c r="BA165" s="132"/>
      <c r="BB165" s="132"/>
      <c r="BC165" s="132"/>
      <c r="BD165" s="132"/>
      <c r="BE165" s="132"/>
      <c r="BF165" s="132"/>
      <c r="BG165" s="132"/>
      <c r="BH165" s="132"/>
      <c r="BI165" s="132"/>
      <c r="BJ165" s="132"/>
      <c r="BK165" s="132"/>
      <c r="BL165" s="132"/>
      <c r="BM165" s="132"/>
      <c r="BN165" s="132"/>
      <c r="BO165" s="132"/>
      <c r="BP165" s="132"/>
      <c r="BQ165" s="132"/>
      <c r="BR165" s="132"/>
      <c r="BS165" s="132"/>
      <c r="BT165" s="132"/>
      <c r="BU165" s="132"/>
      <c r="BV165" s="132"/>
      <c r="BW165" s="132"/>
      <c r="BX165" s="132"/>
      <c r="BY165" s="132"/>
    </row>
    <row r="166" spans="2:77">
      <c r="B166" s="132"/>
      <c r="C166" s="132"/>
      <c r="D166" s="132"/>
      <c r="E166" s="132"/>
      <c r="F166" s="132"/>
      <c r="G166" s="132"/>
      <c r="H166" s="132"/>
      <c r="I166" s="132"/>
      <c r="J166" s="132"/>
      <c r="K166" s="132"/>
      <c r="L166" s="132"/>
      <c r="M166" s="132"/>
      <c r="N166" s="132"/>
      <c r="O166" s="132"/>
      <c r="P166" s="132"/>
      <c r="Q166" s="132"/>
      <c r="R166" s="132"/>
      <c r="S166" s="132"/>
      <c r="T166" s="132"/>
      <c r="U166" s="132"/>
      <c r="V166" s="132"/>
      <c r="W166" s="132"/>
      <c r="X166" s="132"/>
      <c r="Y166" s="132"/>
      <c r="Z166" s="132"/>
      <c r="AA166" s="132"/>
      <c r="AB166" s="132"/>
      <c r="AC166" s="132"/>
      <c r="AD166" s="132"/>
      <c r="AE166" s="132"/>
      <c r="AF166" s="132"/>
      <c r="AG166" s="132"/>
      <c r="AH166" s="132"/>
      <c r="AI166" s="132"/>
      <c r="AJ166" s="132"/>
      <c r="AK166" s="132"/>
      <c r="AL166" s="132"/>
      <c r="AM166" s="132"/>
      <c r="AN166" s="132"/>
      <c r="AO166" s="132"/>
      <c r="AP166" s="132"/>
      <c r="AQ166" s="132"/>
      <c r="AR166" s="132"/>
      <c r="AS166" s="132"/>
      <c r="AT166" s="132"/>
      <c r="AU166" s="132"/>
      <c r="AV166" s="132"/>
      <c r="AW166" s="132"/>
      <c r="AX166" s="132"/>
      <c r="AY166" s="132"/>
      <c r="AZ166" s="132"/>
      <c r="BA166" s="132"/>
      <c r="BB166" s="132"/>
      <c r="BC166" s="132"/>
      <c r="BD166" s="132"/>
      <c r="BE166" s="132"/>
      <c r="BF166" s="132"/>
      <c r="BG166" s="132"/>
      <c r="BH166" s="132"/>
      <c r="BI166" s="132"/>
      <c r="BJ166" s="132"/>
      <c r="BK166" s="132"/>
      <c r="BL166" s="132"/>
      <c r="BM166" s="132"/>
      <c r="BN166" s="132"/>
      <c r="BO166" s="132"/>
      <c r="BP166" s="132"/>
      <c r="BQ166" s="132"/>
      <c r="BR166" s="132"/>
      <c r="BS166" s="132"/>
      <c r="BT166" s="132"/>
      <c r="BU166" s="132"/>
      <c r="BV166" s="132"/>
      <c r="BW166" s="132"/>
      <c r="BX166" s="132"/>
      <c r="BY166" s="132"/>
    </row>
    <row r="167" spans="2:77">
      <c r="B167" s="132"/>
      <c r="C167" s="132"/>
      <c r="D167" s="132"/>
      <c r="E167" s="132"/>
      <c r="F167" s="132"/>
      <c r="G167" s="132"/>
      <c r="H167" s="132"/>
      <c r="I167" s="132"/>
      <c r="J167" s="132"/>
      <c r="K167" s="132"/>
      <c r="L167" s="132"/>
      <c r="M167" s="132"/>
      <c r="N167" s="132"/>
      <c r="O167" s="132"/>
      <c r="P167" s="132"/>
      <c r="Q167" s="132"/>
      <c r="R167" s="132"/>
      <c r="S167" s="132"/>
      <c r="T167" s="132"/>
      <c r="U167" s="132"/>
      <c r="V167" s="132"/>
      <c r="W167" s="132"/>
      <c r="X167" s="132"/>
      <c r="Y167" s="132"/>
      <c r="Z167" s="132"/>
      <c r="AA167" s="132"/>
      <c r="AB167" s="132"/>
      <c r="AC167" s="132"/>
      <c r="AD167" s="132"/>
      <c r="AE167" s="132"/>
      <c r="AF167" s="132"/>
      <c r="AG167" s="132"/>
      <c r="AH167" s="132"/>
      <c r="AI167" s="132"/>
      <c r="AJ167" s="132"/>
      <c r="AK167" s="132"/>
      <c r="AL167" s="132"/>
      <c r="AM167" s="132"/>
      <c r="AN167" s="132"/>
      <c r="AO167" s="132"/>
      <c r="AP167" s="132"/>
      <c r="AQ167" s="132"/>
      <c r="AR167" s="132"/>
      <c r="AS167" s="132"/>
      <c r="AT167" s="132"/>
      <c r="AU167" s="132"/>
      <c r="AV167" s="132"/>
      <c r="AW167" s="132"/>
      <c r="AX167" s="132"/>
      <c r="AY167" s="132"/>
      <c r="AZ167" s="132"/>
      <c r="BA167" s="132"/>
      <c r="BB167" s="132"/>
      <c r="BC167" s="132"/>
      <c r="BD167" s="132"/>
      <c r="BE167" s="132"/>
      <c r="BF167" s="132"/>
      <c r="BG167" s="132"/>
      <c r="BH167" s="132"/>
      <c r="BI167" s="132"/>
      <c r="BJ167" s="132"/>
      <c r="BK167" s="132"/>
      <c r="BL167" s="132"/>
      <c r="BM167" s="132"/>
      <c r="BN167" s="132"/>
      <c r="BO167" s="132"/>
      <c r="BP167" s="132"/>
      <c r="BQ167" s="132"/>
      <c r="BR167" s="132"/>
      <c r="BS167" s="132"/>
      <c r="BT167" s="132"/>
      <c r="BU167" s="132"/>
      <c r="BV167" s="132"/>
      <c r="BW167" s="132"/>
      <c r="BX167" s="132"/>
      <c r="BY167" s="132"/>
    </row>
    <row r="168" spans="2:77">
      <c r="B168" s="132"/>
      <c r="C168" s="132"/>
      <c r="D168" s="132"/>
      <c r="E168" s="132"/>
      <c r="F168" s="132"/>
      <c r="G168" s="132"/>
      <c r="H168" s="132"/>
      <c r="I168" s="132"/>
      <c r="J168" s="132"/>
      <c r="K168" s="132"/>
      <c r="L168" s="132"/>
      <c r="M168" s="132"/>
      <c r="N168" s="132"/>
      <c r="O168" s="132"/>
      <c r="P168" s="132"/>
      <c r="Q168" s="132"/>
      <c r="R168" s="132"/>
      <c r="S168" s="132"/>
      <c r="T168" s="132"/>
      <c r="U168" s="132"/>
      <c r="V168" s="132"/>
      <c r="W168" s="132"/>
      <c r="X168" s="132"/>
      <c r="Y168" s="132"/>
      <c r="Z168" s="132"/>
      <c r="AA168" s="132"/>
      <c r="AB168" s="132"/>
      <c r="AC168" s="132"/>
      <c r="AD168" s="132"/>
      <c r="AE168" s="132"/>
      <c r="AF168" s="132"/>
      <c r="AG168" s="132"/>
      <c r="AH168" s="132"/>
      <c r="AI168" s="132"/>
      <c r="AJ168" s="132"/>
      <c r="AK168" s="132"/>
      <c r="AL168" s="132"/>
      <c r="AM168" s="132"/>
      <c r="AN168" s="132"/>
      <c r="AO168" s="132"/>
      <c r="AP168" s="132"/>
      <c r="AQ168" s="132"/>
      <c r="AR168" s="132"/>
      <c r="AS168" s="132"/>
      <c r="AT168" s="132"/>
      <c r="AU168" s="132"/>
      <c r="AV168" s="132"/>
      <c r="AW168" s="132"/>
      <c r="AX168" s="132"/>
      <c r="AY168" s="132"/>
      <c r="AZ168" s="132"/>
      <c r="BA168" s="132"/>
      <c r="BB168" s="132"/>
      <c r="BC168" s="132"/>
      <c r="BD168" s="132"/>
      <c r="BE168" s="132"/>
      <c r="BF168" s="132"/>
      <c r="BG168" s="132"/>
      <c r="BH168" s="132"/>
      <c r="BI168" s="132"/>
      <c r="BJ168" s="132"/>
      <c r="BK168" s="132"/>
      <c r="BL168" s="132"/>
      <c r="BM168" s="132"/>
      <c r="BN168" s="132"/>
      <c r="BO168" s="132"/>
      <c r="BP168" s="132"/>
      <c r="BQ168" s="132"/>
      <c r="BR168" s="132"/>
      <c r="BS168" s="132"/>
      <c r="BT168" s="132"/>
      <c r="BU168" s="132"/>
      <c r="BV168" s="132"/>
      <c r="BW168" s="132"/>
      <c r="BX168" s="132"/>
      <c r="BY168" s="132"/>
    </row>
    <row r="169" spans="2:77">
      <c r="B169" s="132"/>
      <c r="C169" s="132"/>
      <c r="D169" s="132"/>
      <c r="E169" s="132"/>
      <c r="F169" s="132"/>
      <c r="G169" s="132"/>
      <c r="H169" s="132"/>
      <c r="I169" s="132"/>
      <c r="J169" s="132"/>
      <c r="K169" s="132"/>
      <c r="L169" s="132"/>
      <c r="M169" s="132"/>
      <c r="N169" s="132"/>
      <c r="O169" s="132"/>
      <c r="P169" s="132"/>
      <c r="Q169" s="132"/>
      <c r="R169" s="132"/>
      <c r="S169" s="132"/>
      <c r="T169" s="132"/>
      <c r="U169" s="132"/>
      <c r="V169" s="132"/>
      <c r="W169" s="132"/>
      <c r="X169" s="132"/>
      <c r="Y169" s="132"/>
      <c r="Z169" s="132"/>
      <c r="AA169" s="132"/>
      <c r="AB169" s="132"/>
      <c r="AC169" s="132"/>
      <c r="AD169" s="132"/>
      <c r="AE169" s="132"/>
      <c r="AF169" s="132"/>
      <c r="AG169" s="132"/>
      <c r="AH169" s="132"/>
      <c r="AI169" s="132"/>
      <c r="AJ169" s="132"/>
      <c r="AK169" s="132"/>
      <c r="AL169" s="132"/>
      <c r="AM169" s="132"/>
      <c r="AN169" s="132"/>
      <c r="AO169" s="132"/>
      <c r="AP169" s="132"/>
      <c r="AQ169" s="132"/>
      <c r="AR169" s="132"/>
      <c r="AS169" s="132"/>
      <c r="AT169" s="132"/>
      <c r="AU169" s="132"/>
      <c r="AV169" s="132"/>
      <c r="AW169" s="132"/>
      <c r="AX169" s="132"/>
      <c r="AY169" s="132"/>
      <c r="AZ169" s="132"/>
      <c r="BA169" s="132"/>
      <c r="BB169" s="132"/>
      <c r="BC169" s="132"/>
      <c r="BD169" s="132"/>
      <c r="BE169" s="132"/>
      <c r="BF169" s="132"/>
      <c r="BG169" s="132"/>
      <c r="BH169" s="132"/>
      <c r="BI169" s="132"/>
      <c r="BJ169" s="132"/>
      <c r="BK169" s="132"/>
      <c r="BL169" s="132"/>
      <c r="BM169" s="132"/>
      <c r="BN169" s="132"/>
      <c r="BO169" s="132"/>
      <c r="BP169" s="132"/>
      <c r="BQ169" s="132"/>
      <c r="BR169" s="132"/>
      <c r="BS169" s="132"/>
      <c r="BT169" s="132"/>
      <c r="BU169" s="132"/>
      <c r="BV169" s="132"/>
      <c r="BW169" s="132"/>
      <c r="BX169" s="132"/>
      <c r="BY169" s="132"/>
    </row>
    <row r="170" spans="2:77">
      <c r="B170" s="132"/>
      <c r="C170" s="132"/>
      <c r="D170" s="132"/>
      <c r="E170" s="132"/>
      <c r="F170" s="132"/>
      <c r="G170" s="132"/>
      <c r="H170" s="132"/>
      <c r="I170" s="132"/>
      <c r="J170" s="132"/>
      <c r="K170" s="132"/>
      <c r="L170" s="132"/>
      <c r="M170" s="132"/>
      <c r="N170" s="132"/>
      <c r="O170" s="132"/>
      <c r="P170" s="132"/>
      <c r="Q170" s="132"/>
      <c r="R170" s="132"/>
      <c r="S170" s="132"/>
      <c r="T170" s="132"/>
      <c r="U170" s="132"/>
      <c r="V170" s="132"/>
      <c r="W170" s="132"/>
      <c r="X170" s="132"/>
      <c r="Y170" s="132"/>
      <c r="Z170" s="132"/>
      <c r="AA170" s="132"/>
      <c r="AB170" s="132"/>
      <c r="AC170" s="132"/>
      <c r="AD170" s="132"/>
      <c r="AE170" s="132"/>
      <c r="AF170" s="132"/>
      <c r="AG170" s="132"/>
      <c r="AH170" s="132"/>
      <c r="AI170" s="132"/>
      <c r="AJ170" s="132"/>
      <c r="AK170" s="132"/>
      <c r="AL170" s="132"/>
      <c r="AM170" s="132"/>
      <c r="AN170" s="132"/>
      <c r="AO170" s="132"/>
      <c r="AP170" s="132"/>
      <c r="AQ170" s="132"/>
      <c r="AR170" s="132"/>
      <c r="AS170" s="132"/>
      <c r="AT170" s="132"/>
      <c r="AU170" s="132"/>
      <c r="AV170" s="132"/>
      <c r="AW170" s="132"/>
      <c r="AX170" s="132"/>
      <c r="AY170" s="132"/>
      <c r="AZ170" s="132"/>
      <c r="BA170" s="132"/>
      <c r="BB170" s="132"/>
      <c r="BC170" s="132"/>
      <c r="BD170" s="132"/>
      <c r="BE170" s="132"/>
      <c r="BF170" s="132"/>
      <c r="BG170" s="132"/>
      <c r="BH170" s="132"/>
      <c r="BI170" s="132"/>
      <c r="BJ170" s="132"/>
      <c r="BK170" s="132"/>
      <c r="BL170" s="132"/>
      <c r="BM170" s="132"/>
      <c r="BN170" s="132"/>
      <c r="BO170" s="132"/>
      <c r="BP170" s="132"/>
      <c r="BQ170" s="132"/>
      <c r="BR170" s="132"/>
      <c r="BS170" s="132"/>
      <c r="BT170" s="132"/>
      <c r="BU170" s="132"/>
      <c r="BV170" s="132"/>
      <c r="BW170" s="132"/>
      <c r="BX170" s="132"/>
      <c r="BY170" s="132"/>
    </row>
    <row r="171" spans="2:77">
      <c r="B171" s="132"/>
      <c r="C171" s="132"/>
      <c r="D171" s="132"/>
      <c r="E171" s="132"/>
      <c r="F171" s="132"/>
      <c r="G171" s="132"/>
      <c r="H171" s="132"/>
      <c r="I171" s="132"/>
      <c r="J171" s="132"/>
      <c r="K171" s="132"/>
      <c r="L171" s="132"/>
      <c r="M171" s="132"/>
      <c r="N171" s="132"/>
      <c r="O171" s="132"/>
      <c r="P171" s="132"/>
      <c r="Q171" s="132"/>
      <c r="R171" s="132"/>
      <c r="S171" s="132"/>
      <c r="T171" s="132"/>
      <c r="U171" s="132"/>
      <c r="V171" s="132"/>
      <c r="W171" s="132"/>
      <c r="X171" s="132"/>
      <c r="Y171" s="132"/>
      <c r="Z171" s="132"/>
      <c r="AA171" s="132"/>
      <c r="AB171" s="132"/>
      <c r="AC171" s="132"/>
      <c r="AD171" s="132"/>
      <c r="AE171" s="132"/>
      <c r="AF171" s="132"/>
      <c r="AG171" s="132"/>
      <c r="AH171" s="132"/>
      <c r="AI171" s="132"/>
      <c r="AJ171" s="132"/>
      <c r="AK171" s="132"/>
      <c r="AL171" s="132"/>
      <c r="AM171" s="132"/>
      <c r="AN171" s="132"/>
      <c r="AO171" s="132"/>
      <c r="AP171" s="132"/>
      <c r="AQ171" s="132"/>
      <c r="AR171" s="132"/>
      <c r="AS171" s="132"/>
      <c r="AT171" s="132"/>
      <c r="AU171" s="132"/>
      <c r="AV171" s="132"/>
      <c r="AW171" s="132"/>
      <c r="AX171" s="132"/>
      <c r="AY171" s="132"/>
      <c r="AZ171" s="132"/>
      <c r="BA171" s="132"/>
      <c r="BB171" s="132"/>
      <c r="BC171" s="132"/>
      <c r="BD171" s="132"/>
      <c r="BE171" s="132"/>
      <c r="BF171" s="132"/>
      <c r="BG171" s="132"/>
      <c r="BH171" s="132"/>
      <c r="BI171" s="132"/>
      <c r="BJ171" s="132"/>
      <c r="BK171" s="132"/>
      <c r="BL171" s="132"/>
      <c r="BM171" s="132"/>
      <c r="BN171" s="132"/>
      <c r="BO171" s="132"/>
      <c r="BP171" s="132"/>
      <c r="BQ171" s="132"/>
      <c r="BR171" s="132"/>
      <c r="BS171" s="132"/>
      <c r="BT171" s="132"/>
      <c r="BU171" s="132"/>
      <c r="BV171" s="132"/>
      <c r="BW171" s="132"/>
      <c r="BX171" s="132"/>
      <c r="BY171" s="132"/>
    </row>
    <row r="172" spans="2:77">
      <c r="B172" s="132"/>
      <c r="C172" s="132"/>
      <c r="D172" s="132"/>
      <c r="E172" s="132"/>
      <c r="F172" s="132"/>
      <c r="G172" s="132"/>
      <c r="H172" s="132"/>
      <c r="I172" s="132"/>
      <c r="J172" s="132"/>
      <c r="K172" s="132"/>
      <c r="L172" s="132"/>
      <c r="M172" s="132"/>
      <c r="N172" s="132"/>
      <c r="O172" s="132"/>
      <c r="P172" s="132"/>
      <c r="Q172" s="132"/>
      <c r="R172" s="132"/>
      <c r="S172" s="132"/>
      <c r="T172" s="132"/>
      <c r="U172" s="132"/>
      <c r="V172" s="132"/>
      <c r="W172" s="132"/>
      <c r="X172" s="132"/>
      <c r="Y172" s="132"/>
      <c r="Z172" s="132"/>
      <c r="AA172" s="132"/>
      <c r="AB172" s="132"/>
      <c r="AC172" s="132"/>
      <c r="AD172" s="132"/>
      <c r="AE172" s="132"/>
      <c r="AF172" s="132"/>
      <c r="AG172" s="132"/>
      <c r="AH172" s="132"/>
      <c r="AI172" s="132"/>
      <c r="AJ172" s="132"/>
      <c r="AK172" s="132"/>
      <c r="AL172" s="132"/>
      <c r="AM172" s="132"/>
      <c r="AN172" s="132"/>
      <c r="AO172" s="132"/>
      <c r="AP172" s="132"/>
      <c r="AQ172" s="132"/>
      <c r="AR172" s="132"/>
      <c r="AS172" s="132"/>
      <c r="AT172" s="132"/>
      <c r="AU172" s="132"/>
      <c r="AV172" s="132"/>
      <c r="AW172" s="132"/>
      <c r="AX172" s="132"/>
      <c r="AY172" s="132"/>
      <c r="AZ172" s="132"/>
      <c r="BA172" s="132"/>
      <c r="BB172" s="132"/>
      <c r="BC172" s="132"/>
      <c r="BD172" s="132"/>
      <c r="BE172" s="132"/>
      <c r="BF172" s="132"/>
      <c r="BG172" s="132"/>
      <c r="BH172" s="132"/>
      <c r="BI172" s="132"/>
      <c r="BJ172" s="132"/>
      <c r="BK172" s="132"/>
      <c r="BL172" s="132"/>
      <c r="BM172" s="132"/>
      <c r="BN172" s="132"/>
      <c r="BO172" s="132"/>
      <c r="BP172" s="132"/>
      <c r="BQ172" s="132"/>
      <c r="BR172" s="132"/>
      <c r="BS172" s="132"/>
      <c r="BT172" s="132"/>
      <c r="BU172" s="132"/>
      <c r="BV172" s="132"/>
      <c r="BW172" s="132"/>
      <c r="BX172" s="132"/>
      <c r="BY172" s="132"/>
    </row>
    <row r="173" spans="2:77">
      <c r="B173" s="132"/>
      <c r="C173" s="132"/>
      <c r="D173" s="132"/>
      <c r="E173" s="132"/>
      <c r="F173" s="132"/>
      <c r="G173" s="132"/>
      <c r="H173" s="132"/>
      <c r="I173" s="132"/>
      <c r="J173" s="132"/>
      <c r="K173" s="132"/>
      <c r="L173" s="132"/>
      <c r="M173" s="132"/>
      <c r="N173" s="132"/>
      <c r="O173" s="132"/>
      <c r="P173" s="132"/>
      <c r="Q173" s="132"/>
      <c r="R173" s="132"/>
      <c r="S173" s="132"/>
      <c r="T173" s="132"/>
      <c r="U173" s="132"/>
      <c r="V173" s="132"/>
      <c r="W173" s="132"/>
      <c r="X173" s="132"/>
      <c r="Y173" s="132"/>
      <c r="Z173" s="132"/>
      <c r="AA173" s="132"/>
      <c r="AB173" s="132"/>
      <c r="AC173" s="132"/>
      <c r="AD173" s="132"/>
      <c r="AE173" s="132"/>
      <c r="AF173" s="132"/>
      <c r="AG173" s="132"/>
      <c r="AH173" s="132"/>
      <c r="AI173" s="132"/>
      <c r="AJ173" s="132"/>
      <c r="AK173" s="132"/>
      <c r="AL173" s="132"/>
      <c r="AM173" s="132"/>
      <c r="AN173" s="132"/>
      <c r="AO173" s="132"/>
      <c r="AP173" s="132"/>
      <c r="AQ173" s="132"/>
      <c r="AR173" s="132"/>
      <c r="AS173" s="132"/>
      <c r="AT173" s="132"/>
      <c r="AU173" s="132"/>
      <c r="AV173" s="132"/>
      <c r="AW173" s="132"/>
      <c r="AX173" s="132"/>
      <c r="AY173" s="132"/>
      <c r="AZ173" s="132"/>
      <c r="BA173" s="132"/>
      <c r="BB173" s="132"/>
      <c r="BC173" s="132"/>
      <c r="BD173" s="132"/>
      <c r="BE173" s="132"/>
      <c r="BF173" s="132"/>
      <c r="BG173" s="132"/>
      <c r="BH173" s="132"/>
      <c r="BI173" s="132"/>
      <c r="BJ173" s="132"/>
      <c r="BK173" s="132"/>
      <c r="BL173" s="132"/>
      <c r="BM173" s="132"/>
      <c r="BN173" s="132"/>
      <c r="BO173" s="132"/>
      <c r="BP173" s="132"/>
      <c r="BQ173" s="132"/>
      <c r="BR173" s="132"/>
      <c r="BS173" s="132"/>
      <c r="BT173" s="132"/>
      <c r="BU173" s="132"/>
      <c r="BV173" s="132"/>
      <c r="BW173" s="132"/>
      <c r="BX173" s="132"/>
      <c r="BY173" s="132"/>
    </row>
    <row r="174" spans="2:77">
      <c r="B174" s="132"/>
      <c r="C174" s="132"/>
      <c r="D174" s="132"/>
      <c r="E174" s="132"/>
      <c r="F174" s="132"/>
      <c r="G174" s="132"/>
      <c r="H174" s="132"/>
      <c r="I174" s="132"/>
      <c r="J174" s="132"/>
      <c r="K174" s="132"/>
      <c r="L174" s="132"/>
      <c r="M174" s="132"/>
      <c r="N174" s="132"/>
      <c r="O174" s="132"/>
      <c r="P174" s="132"/>
      <c r="Q174" s="132"/>
      <c r="R174" s="132"/>
      <c r="S174" s="132"/>
      <c r="T174" s="132"/>
      <c r="U174" s="132"/>
      <c r="V174" s="132"/>
      <c r="W174" s="132"/>
      <c r="X174" s="132"/>
      <c r="Y174" s="132"/>
      <c r="Z174" s="132"/>
      <c r="AA174" s="132"/>
      <c r="AB174" s="132"/>
      <c r="AC174" s="132"/>
      <c r="AD174" s="132"/>
      <c r="AE174" s="132"/>
      <c r="AF174" s="132"/>
      <c r="AG174" s="132"/>
      <c r="AH174" s="132"/>
      <c r="AI174" s="132"/>
      <c r="AJ174" s="132"/>
      <c r="AK174" s="132"/>
      <c r="AL174" s="132"/>
      <c r="AM174" s="132"/>
      <c r="AN174" s="132"/>
      <c r="AO174" s="132"/>
      <c r="AP174" s="132"/>
      <c r="AQ174" s="132"/>
      <c r="AR174" s="132"/>
      <c r="AS174" s="132"/>
      <c r="AT174" s="132"/>
      <c r="AU174" s="132"/>
      <c r="AV174" s="132"/>
      <c r="AW174" s="132"/>
      <c r="AX174" s="132"/>
      <c r="AY174" s="132"/>
      <c r="AZ174" s="132"/>
      <c r="BA174" s="132"/>
      <c r="BB174" s="132"/>
      <c r="BC174" s="132"/>
      <c r="BD174" s="132"/>
      <c r="BE174" s="132"/>
      <c r="BF174" s="132"/>
      <c r="BG174" s="132"/>
      <c r="BH174" s="132"/>
      <c r="BI174" s="132"/>
      <c r="BJ174" s="132"/>
      <c r="BK174" s="132"/>
      <c r="BL174" s="132"/>
      <c r="BM174" s="132"/>
      <c r="BN174" s="132"/>
      <c r="BO174" s="132"/>
      <c r="BP174" s="132"/>
      <c r="BQ174" s="132"/>
      <c r="BR174" s="132"/>
      <c r="BS174" s="132"/>
      <c r="BT174" s="132"/>
      <c r="BU174" s="132"/>
      <c r="BV174" s="132"/>
      <c r="BW174" s="132"/>
      <c r="BX174" s="132"/>
      <c r="BY174" s="132"/>
    </row>
    <row r="175" spans="2:77">
      <c r="B175" s="132"/>
      <c r="C175" s="132"/>
      <c r="D175" s="132"/>
      <c r="E175" s="132"/>
      <c r="F175" s="132"/>
      <c r="G175" s="132"/>
      <c r="H175" s="132"/>
      <c r="I175" s="132"/>
      <c r="J175" s="132"/>
      <c r="K175" s="132"/>
      <c r="L175" s="132"/>
      <c r="M175" s="132"/>
      <c r="N175" s="132"/>
      <c r="O175" s="132"/>
      <c r="P175" s="132"/>
      <c r="Q175" s="132"/>
      <c r="R175" s="132"/>
      <c r="S175" s="132"/>
      <c r="T175" s="132"/>
      <c r="U175" s="132"/>
      <c r="V175" s="132"/>
      <c r="W175" s="132"/>
      <c r="X175" s="132"/>
      <c r="Y175" s="132"/>
      <c r="Z175" s="132"/>
      <c r="AA175" s="132"/>
      <c r="AB175" s="132"/>
      <c r="AC175" s="132"/>
      <c r="AD175" s="132"/>
      <c r="AE175" s="132"/>
      <c r="AF175" s="132"/>
      <c r="AG175" s="132"/>
      <c r="AH175" s="132"/>
      <c r="AI175" s="132"/>
      <c r="AJ175" s="132"/>
      <c r="AK175" s="132"/>
      <c r="AL175" s="132"/>
      <c r="AM175" s="132"/>
      <c r="AN175" s="132"/>
      <c r="AO175" s="132"/>
      <c r="AP175" s="132"/>
      <c r="AQ175" s="132"/>
      <c r="AR175" s="132"/>
      <c r="AS175" s="132"/>
      <c r="AT175" s="132"/>
      <c r="AU175" s="132"/>
      <c r="AV175" s="132"/>
      <c r="AW175" s="132"/>
      <c r="AX175" s="132"/>
      <c r="AY175" s="132"/>
      <c r="AZ175" s="132"/>
      <c r="BA175" s="132"/>
      <c r="BB175" s="132"/>
      <c r="BC175" s="132"/>
      <c r="BD175" s="132"/>
      <c r="BE175" s="132"/>
      <c r="BF175" s="132"/>
      <c r="BG175" s="132"/>
      <c r="BH175" s="132"/>
      <c r="BI175" s="132"/>
      <c r="BJ175" s="132"/>
      <c r="BK175" s="132"/>
      <c r="BL175" s="132"/>
      <c r="BM175" s="132"/>
      <c r="BN175" s="132"/>
      <c r="BO175" s="132"/>
      <c r="BP175" s="132"/>
      <c r="BQ175" s="132"/>
      <c r="BR175" s="132"/>
      <c r="BS175" s="132"/>
      <c r="BT175" s="132"/>
      <c r="BU175" s="132"/>
      <c r="BV175" s="132"/>
      <c r="BW175" s="132"/>
      <c r="BX175" s="132"/>
      <c r="BY175" s="132"/>
    </row>
    <row r="176" spans="2:77">
      <c r="B176" s="132"/>
      <c r="C176" s="132"/>
      <c r="D176" s="132"/>
      <c r="E176" s="132"/>
      <c r="F176" s="132"/>
      <c r="G176" s="132"/>
      <c r="H176" s="132"/>
      <c r="I176" s="132"/>
      <c r="J176" s="132"/>
      <c r="K176" s="132"/>
      <c r="L176" s="132"/>
      <c r="M176" s="132"/>
      <c r="N176" s="132"/>
      <c r="O176" s="132"/>
      <c r="P176" s="132"/>
      <c r="Q176" s="132"/>
      <c r="R176" s="132"/>
      <c r="S176" s="132"/>
      <c r="T176" s="132"/>
      <c r="U176" s="132"/>
      <c r="V176" s="132"/>
      <c r="W176" s="132"/>
      <c r="X176" s="132"/>
      <c r="Y176" s="132"/>
      <c r="Z176" s="132"/>
      <c r="AA176" s="132"/>
      <c r="AB176" s="132"/>
      <c r="AC176" s="132"/>
      <c r="AD176" s="132"/>
      <c r="AE176" s="132"/>
      <c r="AF176" s="132"/>
      <c r="AG176" s="132"/>
      <c r="AH176" s="132"/>
      <c r="AI176" s="132"/>
      <c r="AJ176" s="132"/>
      <c r="AK176" s="132"/>
      <c r="AL176" s="132"/>
      <c r="AM176" s="132"/>
      <c r="AN176" s="132"/>
      <c r="AO176" s="132"/>
      <c r="AP176" s="132"/>
      <c r="AQ176" s="132"/>
      <c r="AR176" s="132"/>
      <c r="AS176" s="132"/>
      <c r="AT176" s="132"/>
      <c r="AU176" s="132"/>
      <c r="AV176" s="132"/>
      <c r="AW176" s="132"/>
      <c r="AX176" s="132"/>
      <c r="AY176" s="132"/>
      <c r="AZ176" s="132"/>
      <c r="BA176" s="132"/>
      <c r="BB176" s="132"/>
      <c r="BC176" s="132"/>
      <c r="BD176" s="132"/>
      <c r="BE176" s="132"/>
      <c r="BF176" s="132"/>
      <c r="BG176" s="132"/>
      <c r="BH176" s="132"/>
      <c r="BI176" s="132"/>
      <c r="BJ176" s="132"/>
      <c r="BK176" s="132"/>
      <c r="BL176" s="132"/>
      <c r="BM176" s="132"/>
      <c r="BN176" s="132"/>
      <c r="BO176" s="132"/>
      <c r="BP176" s="132"/>
      <c r="BQ176" s="132"/>
      <c r="BR176" s="132"/>
      <c r="BS176" s="132"/>
      <c r="BT176" s="132"/>
      <c r="BU176" s="132"/>
      <c r="BV176" s="132"/>
      <c r="BW176" s="132"/>
      <c r="BX176" s="132"/>
      <c r="BY176" s="132"/>
    </row>
    <row r="177" spans="2:77">
      <c r="B177" s="132"/>
      <c r="C177" s="132"/>
      <c r="D177" s="132"/>
      <c r="E177" s="132"/>
      <c r="F177" s="132"/>
      <c r="G177" s="132"/>
      <c r="H177" s="132"/>
      <c r="I177" s="132"/>
      <c r="J177" s="132"/>
      <c r="K177" s="132"/>
      <c r="L177" s="132"/>
      <c r="M177" s="132"/>
      <c r="N177" s="132"/>
      <c r="O177" s="132"/>
      <c r="P177" s="132"/>
      <c r="Q177" s="132"/>
      <c r="R177" s="132"/>
      <c r="S177" s="132"/>
      <c r="T177" s="132"/>
      <c r="U177" s="132"/>
      <c r="V177" s="132"/>
      <c r="W177" s="132"/>
      <c r="X177" s="132"/>
      <c r="Y177" s="132"/>
      <c r="Z177" s="132"/>
      <c r="AA177" s="132"/>
      <c r="AB177" s="132"/>
      <c r="AC177" s="132"/>
      <c r="AD177" s="132"/>
      <c r="AE177" s="132"/>
      <c r="AF177" s="132"/>
      <c r="AG177" s="132"/>
      <c r="AH177" s="132"/>
      <c r="AI177" s="132"/>
      <c r="AJ177" s="132"/>
      <c r="AK177" s="132"/>
      <c r="AL177" s="132"/>
      <c r="AM177" s="132"/>
      <c r="AN177" s="132"/>
      <c r="AO177" s="132"/>
      <c r="AP177" s="132"/>
      <c r="AQ177" s="132"/>
      <c r="AR177" s="132"/>
      <c r="AS177" s="132"/>
      <c r="AT177" s="132"/>
      <c r="AU177" s="132"/>
      <c r="AV177" s="132"/>
      <c r="AW177" s="132"/>
      <c r="AX177" s="132"/>
      <c r="AY177" s="132"/>
      <c r="AZ177" s="132"/>
      <c r="BA177" s="132"/>
      <c r="BB177" s="132"/>
      <c r="BC177" s="132"/>
      <c r="BD177" s="132"/>
      <c r="BE177" s="132"/>
      <c r="BF177" s="132"/>
      <c r="BG177" s="132"/>
      <c r="BH177" s="132"/>
      <c r="BI177" s="132"/>
      <c r="BJ177" s="132"/>
      <c r="BK177" s="132"/>
      <c r="BL177" s="132"/>
      <c r="BM177" s="132"/>
      <c r="BN177" s="132"/>
      <c r="BO177" s="132"/>
      <c r="BP177" s="132"/>
      <c r="BQ177" s="132"/>
      <c r="BR177" s="132"/>
      <c r="BS177" s="132"/>
      <c r="BT177" s="132"/>
      <c r="BU177" s="132"/>
      <c r="BV177" s="132"/>
      <c r="BW177" s="132"/>
      <c r="BX177" s="132"/>
      <c r="BY177" s="132"/>
    </row>
    <row r="178" spans="2:77">
      <c r="B178" s="132"/>
      <c r="C178" s="132"/>
      <c r="D178" s="132"/>
      <c r="E178" s="132"/>
      <c r="F178" s="132"/>
      <c r="G178" s="132"/>
      <c r="H178" s="132"/>
      <c r="I178" s="132"/>
      <c r="J178" s="132"/>
      <c r="K178" s="132"/>
      <c r="L178" s="132"/>
      <c r="M178" s="132"/>
      <c r="N178" s="132"/>
      <c r="O178" s="132"/>
      <c r="P178" s="132"/>
      <c r="Q178" s="132"/>
      <c r="R178" s="132"/>
      <c r="S178" s="132"/>
      <c r="T178" s="132"/>
      <c r="U178" s="132"/>
      <c r="V178" s="132"/>
      <c r="W178" s="132"/>
      <c r="X178" s="132"/>
      <c r="Y178" s="132"/>
      <c r="Z178" s="132"/>
      <c r="AA178" s="132"/>
      <c r="AB178" s="132"/>
      <c r="AC178" s="132"/>
      <c r="AD178" s="132"/>
      <c r="AE178" s="132"/>
      <c r="AF178" s="132"/>
      <c r="AG178" s="132"/>
      <c r="AH178" s="132"/>
      <c r="AI178" s="132"/>
      <c r="AJ178" s="132"/>
      <c r="AK178" s="132"/>
      <c r="AL178" s="132"/>
      <c r="AM178" s="132"/>
      <c r="AN178" s="132"/>
      <c r="AO178" s="132"/>
      <c r="AP178" s="132"/>
      <c r="AQ178" s="132"/>
      <c r="AR178" s="132"/>
      <c r="AS178" s="132"/>
      <c r="AT178" s="132"/>
      <c r="AU178" s="132"/>
      <c r="AV178" s="132"/>
      <c r="AW178" s="132"/>
      <c r="AX178" s="132"/>
      <c r="AY178" s="132"/>
      <c r="AZ178" s="132"/>
      <c r="BA178" s="132"/>
      <c r="BB178" s="132"/>
      <c r="BC178" s="132"/>
      <c r="BD178" s="132"/>
      <c r="BE178" s="132"/>
      <c r="BF178" s="132"/>
      <c r="BG178" s="132"/>
      <c r="BH178" s="132"/>
      <c r="BI178" s="132"/>
      <c r="BJ178" s="132"/>
      <c r="BK178" s="132"/>
      <c r="BL178" s="132"/>
      <c r="BM178" s="132"/>
      <c r="BN178" s="132"/>
      <c r="BO178" s="132"/>
      <c r="BP178" s="132"/>
      <c r="BQ178" s="132"/>
      <c r="BR178" s="132"/>
      <c r="BS178" s="132"/>
      <c r="BT178" s="132"/>
      <c r="BU178" s="132"/>
      <c r="BV178" s="132"/>
      <c r="BW178" s="132"/>
      <c r="BX178" s="132"/>
      <c r="BY178" s="132"/>
    </row>
    <row r="179" spans="2:77">
      <c r="B179" s="132"/>
      <c r="C179" s="132"/>
      <c r="D179" s="132"/>
      <c r="E179" s="132"/>
      <c r="F179" s="132"/>
      <c r="G179" s="132"/>
      <c r="H179" s="132"/>
      <c r="I179" s="132"/>
      <c r="J179" s="132"/>
      <c r="K179" s="132"/>
      <c r="L179" s="132"/>
      <c r="M179" s="132"/>
      <c r="N179" s="132"/>
      <c r="O179" s="132"/>
      <c r="P179" s="132"/>
      <c r="Q179" s="132"/>
      <c r="R179" s="132"/>
      <c r="S179" s="132"/>
      <c r="T179" s="132"/>
      <c r="U179" s="132"/>
    </row>
    <row r="180" spans="2:77">
      <c r="B180" s="132"/>
      <c r="C180" s="132"/>
      <c r="D180" s="132"/>
      <c r="E180" s="132"/>
      <c r="F180" s="132"/>
      <c r="G180" s="132"/>
      <c r="H180" s="132"/>
      <c r="I180" s="132"/>
      <c r="J180" s="132"/>
      <c r="K180" s="132"/>
      <c r="L180" s="132"/>
      <c r="M180" s="132"/>
      <c r="N180" s="132"/>
      <c r="O180" s="132"/>
      <c r="P180" s="132"/>
      <c r="Q180" s="132"/>
      <c r="R180" s="132"/>
      <c r="S180" s="132"/>
      <c r="T180" s="132"/>
      <c r="U180" s="132"/>
    </row>
    <row r="181" spans="2:77">
      <c r="B181" s="132"/>
      <c r="C181" s="132"/>
      <c r="D181" s="132"/>
      <c r="E181" s="132"/>
      <c r="F181" s="132"/>
      <c r="G181" s="132"/>
      <c r="H181" s="132"/>
      <c r="I181" s="132"/>
      <c r="J181" s="132"/>
      <c r="K181" s="132"/>
      <c r="L181" s="132"/>
      <c r="M181" s="132"/>
      <c r="N181" s="132"/>
      <c r="O181" s="132"/>
      <c r="P181" s="132"/>
      <c r="Q181" s="132"/>
      <c r="R181" s="132"/>
      <c r="S181" s="132"/>
      <c r="T181" s="132"/>
      <c r="U181" s="132"/>
    </row>
    <row r="182" spans="2:77">
      <c r="B182" s="132"/>
      <c r="C182" s="132"/>
      <c r="D182" s="132"/>
      <c r="E182" s="132"/>
      <c r="F182" s="132"/>
      <c r="G182" s="132"/>
      <c r="H182" s="132"/>
      <c r="I182" s="132"/>
      <c r="J182" s="132"/>
      <c r="K182" s="132"/>
      <c r="L182" s="132"/>
      <c r="M182" s="132"/>
      <c r="N182" s="132"/>
      <c r="O182" s="132"/>
      <c r="P182" s="132"/>
      <c r="Q182" s="132"/>
      <c r="R182" s="132"/>
      <c r="S182" s="132"/>
      <c r="T182" s="132"/>
      <c r="U182" s="132"/>
    </row>
    <row r="183" spans="2:77">
      <c r="B183" s="132"/>
      <c r="C183" s="132"/>
      <c r="D183" s="132"/>
      <c r="E183" s="132"/>
      <c r="F183" s="132"/>
      <c r="G183" s="132"/>
      <c r="H183" s="132"/>
      <c r="I183" s="132"/>
      <c r="J183" s="132"/>
      <c r="K183" s="132"/>
      <c r="L183" s="132"/>
      <c r="M183" s="132"/>
      <c r="N183" s="132"/>
      <c r="O183" s="132"/>
      <c r="P183" s="132"/>
      <c r="Q183" s="132"/>
      <c r="R183" s="132"/>
      <c r="S183" s="132"/>
      <c r="T183" s="132"/>
      <c r="U183" s="132"/>
    </row>
    <row r="184" spans="2:77">
      <c r="B184" s="132"/>
      <c r="C184" s="132"/>
      <c r="D184" s="132"/>
      <c r="E184" s="132"/>
      <c r="F184" s="132"/>
      <c r="G184" s="132"/>
      <c r="H184" s="132"/>
      <c r="I184" s="132"/>
      <c r="J184" s="132"/>
      <c r="K184" s="132"/>
      <c r="L184" s="132"/>
      <c r="M184" s="132"/>
      <c r="N184" s="132"/>
      <c r="O184" s="132"/>
      <c r="P184" s="132"/>
      <c r="Q184" s="132"/>
      <c r="R184" s="132"/>
      <c r="S184" s="132"/>
      <c r="T184" s="132"/>
      <c r="U184" s="132"/>
    </row>
    <row r="185" spans="2:77">
      <c r="Q185" s="132"/>
      <c r="R185" s="132"/>
      <c r="S185" s="132"/>
      <c r="T185" s="132"/>
      <c r="U185" s="132"/>
    </row>
  </sheetData>
  <mergeCells count="52">
    <mergeCell ref="K6:M6"/>
    <mergeCell ref="C4:E5"/>
    <mergeCell ref="F4:I4"/>
    <mergeCell ref="K4:L4"/>
    <mergeCell ref="F5:I5"/>
    <mergeCell ref="K5:L5"/>
    <mergeCell ref="L19:L20"/>
    <mergeCell ref="C20:G20"/>
    <mergeCell ref="C7:F7"/>
    <mergeCell ref="L7:L8"/>
    <mergeCell ref="C8:F8"/>
    <mergeCell ref="C9:F9"/>
    <mergeCell ref="C10:F10"/>
    <mergeCell ref="C11:F11"/>
    <mergeCell ref="C12:F12"/>
    <mergeCell ref="C13:F13"/>
    <mergeCell ref="C14:F14"/>
    <mergeCell ref="C15:F15"/>
    <mergeCell ref="C19:G19"/>
    <mergeCell ref="C32:F32"/>
    <mergeCell ref="C21:G21"/>
    <mergeCell ref="C22:G22"/>
    <mergeCell ref="C23:G23"/>
    <mergeCell ref="C24:G24"/>
    <mergeCell ref="C25:G25"/>
    <mergeCell ref="C28:G28"/>
    <mergeCell ref="L28:L29"/>
    <mergeCell ref="N28:N29"/>
    <mergeCell ref="C29:F29"/>
    <mergeCell ref="C30:F30"/>
    <mergeCell ref="C31:F31"/>
    <mergeCell ref="C44:F44"/>
    <mergeCell ref="C33:F33"/>
    <mergeCell ref="C34:F34"/>
    <mergeCell ref="C35:F35"/>
    <mergeCell ref="C36:F36"/>
    <mergeCell ref="C39:G39"/>
    <mergeCell ref="N39:N40"/>
    <mergeCell ref="C40:F40"/>
    <mergeCell ref="C41:F41"/>
    <mergeCell ref="C42:F42"/>
    <mergeCell ref="C43:F43"/>
    <mergeCell ref="L39:L40"/>
    <mergeCell ref="I51:I52"/>
    <mergeCell ref="B52:C52"/>
    <mergeCell ref="D52:F52"/>
    <mergeCell ref="C45:F45"/>
    <mergeCell ref="C46:F46"/>
    <mergeCell ref="C47:F47"/>
    <mergeCell ref="C48:F48"/>
    <mergeCell ref="B51:C51"/>
    <mergeCell ref="D51:F51"/>
  </mergeCells>
  <pageMargins left="0.70866141732283472" right="0.70866141732283472" top="0.74803149606299213" bottom="0.74803149606299213" header="0.31496062992125984" footer="0.31496062992125984"/>
  <pageSetup scale="67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59E3A-307F-4DA9-8959-1A11CEFD9F43}">
  <sheetPr>
    <tabColor theme="1"/>
    <pageSetUpPr fitToPage="1"/>
  </sheetPr>
  <dimension ref="A1:BU371"/>
  <sheetViews>
    <sheetView showZeros="0" topLeftCell="A7" workbookViewId="0">
      <selection activeCell="C9" sqref="C9:F9"/>
    </sheetView>
  </sheetViews>
  <sheetFormatPr baseColWidth="10" defaultColWidth="14.85546875" defaultRowHeight="12.75" outlineLevelRow="1"/>
  <cols>
    <col min="1" max="1" width="4.140625" style="1" customWidth="1"/>
    <col min="2" max="2" width="16.5703125" style="1" customWidth="1"/>
    <col min="3" max="3" width="18.140625" style="1" customWidth="1"/>
    <col min="4" max="4" width="14.140625" style="1" customWidth="1"/>
    <col min="5" max="5" width="17.5703125" style="1" customWidth="1"/>
    <col min="6" max="6" width="20.140625" style="1" customWidth="1"/>
    <col min="7" max="7" width="16.140625" style="1" customWidth="1"/>
    <col min="8" max="8" width="1.28515625" style="1" customWidth="1"/>
    <col min="9" max="9" width="18.42578125" style="1" customWidth="1"/>
    <col min="10" max="10" width="5.28515625" style="1" customWidth="1"/>
    <col min="11" max="11" width="18.7109375" style="1" customWidth="1"/>
    <col min="12" max="12" width="15.28515625" style="1" customWidth="1"/>
    <col min="13" max="13" width="14.140625" style="1" customWidth="1"/>
    <col min="14" max="14" width="13.5703125" style="1" customWidth="1"/>
    <col min="15" max="15" width="12.5703125" style="1" customWidth="1"/>
    <col min="16" max="16" width="10.28515625" style="1" customWidth="1"/>
    <col min="17" max="17" width="12.28515625" style="1" customWidth="1"/>
    <col min="18" max="19" width="14.85546875" style="1"/>
    <col min="20" max="20" width="3.85546875" style="1" customWidth="1"/>
    <col min="21" max="16384" width="14.85546875" style="1"/>
  </cols>
  <sheetData>
    <row r="1" spans="1:73" hidden="1" outlineLevel="1">
      <c r="M1" s="11">
        <v>0.61538461538461542</v>
      </c>
      <c r="N1" s="12">
        <v>0.5</v>
      </c>
      <c r="O1" s="160">
        <f>13/113</f>
        <v>0.11504424778761062</v>
      </c>
    </row>
    <row r="2" spans="1:73" hidden="1" outlineLevel="1">
      <c r="M2" s="785" t="s">
        <v>29</v>
      </c>
      <c r="N2" s="785"/>
      <c r="O2" s="161" t="s">
        <v>114</v>
      </c>
    </row>
    <row r="3" spans="1:73" ht="13.5" hidden="1" outlineLevel="1" thickBot="1"/>
    <row r="4" spans="1:73" ht="14.25" customHeight="1" collapsed="1" thickBot="1">
      <c r="A4" s="135"/>
      <c r="B4" s="31"/>
      <c r="C4" s="775"/>
      <c r="D4" s="776"/>
      <c r="E4" s="777"/>
      <c r="F4" s="795" t="s">
        <v>0</v>
      </c>
      <c r="G4" s="796"/>
      <c r="H4" s="796"/>
      <c r="I4" s="797"/>
      <c r="J4" s="133"/>
      <c r="K4" s="781" t="s">
        <v>5</v>
      </c>
      <c r="L4" s="721"/>
      <c r="M4" s="722"/>
      <c r="N4" s="22" t="s">
        <v>6</v>
      </c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</row>
    <row r="5" spans="1:73" ht="38.25" customHeight="1" thickBot="1">
      <c r="A5" s="135"/>
      <c r="B5" s="31"/>
      <c r="C5" s="778"/>
      <c r="D5" s="779"/>
      <c r="E5" s="780"/>
      <c r="F5" s="798" t="str">
        <f>'Time Sheet - Shop - Site '!H2</f>
        <v>Nom complet</v>
      </c>
      <c r="G5" s="799"/>
      <c r="H5" s="799"/>
      <c r="I5" s="800"/>
      <c r="J5" s="149"/>
      <c r="K5" s="792">
        <f>LOOKUP(N5,Period!A3:A55,Period!C3:C55)</f>
        <v>45654</v>
      </c>
      <c r="L5" s="793"/>
      <c r="M5" s="794"/>
      <c r="N5" s="105">
        <f>'Time Sheet - Shop - Site '!P2</f>
        <v>1</v>
      </c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35"/>
      <c r="BM5" s="135"/>
      <c r="BN5" s="135"/>
      <c r="BO5" s="135"/>
      <c r="BP5" s="135"/>
      <c r="BQ5" s="135"/>
      <c r="BR5" s="135"/>
      <c r="BS5" s="135"/>
      <c r="BT5" s="135"/>
      <c r="BU5" s="135"/>
    </row>
    <row r="6" spans="1:73" ht="13.5" thickBot="1">
      <c r="A6" s="135"/>
      <c r="B6" s="135"/>
      <c r="C6" s="135"/>
      <c r="D6" s="135"/>
      <c r="E6" s="135"/>
      <c r="F6" s="135"/>
      <c r="H6" s="135"/>
      <c r="I6" s="489">
        <v>40</v>
      </c>
      <c r="J6" s="135"/>
      <c r="K6" s="789" t="s">
        <v>7</v>
      </c>
      <c r="L6" s="790"/>
      <c r="M6" s="790"/>
      <c r="N6" s="791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35"/>
      <c r="BG6" s="135"/>
      <c r="BH6" s="135"/>
      <c r="BI6" s="135"/>
      <c r="BJ6" s="135"/>
      <c r="BK6" s="135"/>
      <c r="BL6" s="135"/>
      <c r="BM6" s="135"/>
      <c r="BN6" s="135"/>
      <c r="BO6" s="135"/>
      <c r="BP6" s="135"/>
      <c r="BQ6" s="135"/>
      <c r="BR6" s="135"/>
      <c r="BS6" s="135"/>
      <c r="BT6" s="135"/>
      <c r="BU6" s="135"/>
    </row>
    <row r="7" spans="1:73" ht="26.25" customHeight="1" thickBot="1">
      <c r="A7" s="135"/>
      <c r="B7" s="2" t="s">
        <v>2</v>
      </c>
      <c r="C7" s="707" t="s">
        <v>210</v>
      </c>
      <c r="D7" s="709"/>
      <c r="E7" s="709"/>
      <c r="F7" s="708"/>
      <c r="G7" s="488" t="s">
        <v>4</v>
      </c>
      <c r="H7" s="135"/>
      <c r="I7" s="37" t="s">
        <v>96</v>
      </c>
      <c r="J7" s="135"/>
      <c r="K7" s="2" t="s">
        <v>8</v>
      </c>
      <c r="L7" s="2" t="s">
        <v>8</v>
      </c>
      <c r="M7" s="755" t="s">
        <v>72</v>
      </c>
      <c r="N7" s="2" t="s">
        <v>9</v>
      </c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35"/>
      <c r="BC7" s="135"/>
      <c r="BD7" s="135"/>
      <c r="BE7" s="135"/>
      <c r="BF7" s="135"/>
      <c r="BG7" s="135"/>
      <c r="BH7" s="135"/>
      <c r="BI7" s="135"/>
      <c r="BJ7" s="135"/>
      <c r="BK7" s="135"/>
      <c r="BL7" s="135"/>
      <c r="BM7" s="135"/>
      <c r="BN7" s="135"/>
      <c r="BO7" s="135"/>
      <c r="BP7" s="135"/>
      <c r="BQ7" s="135"/>
      <c r="BR7" s="135"/>
      <c r="BS7" s="135"/>
      <c r="BT7" s="135"/>
      <c r="BU7" s="135"/>
    </row>
    <row r="8" spans="1:73" ht="36" customHeight="1" thickBot="1">
      <c r="A8" s="135"/>
      <c r="B8" s="38" t="s">
        <v>3</v>
      </c>
      <c r="C8" s="735" t="s">
        <v>211</v>
      </c>
      <c r="D8" s="736"/>
      <c r="E8" s="736"/>
      <c r="F8" s="737"/>
      <c r="G8" s="487">
        <v>0.64</v>
      </c>
      <c r="H8" s="135"/>
      <c r="I8" s="143"/>
      <c r="J8" s="135"/>
      <c r="K8" s="144">
        <f>13/113</f>
        <v>0.11504424778761062</v>
      </c>
      <c r="L8" s="145">
        <f>C72</f>
        <v>0</v>
      </c>
      <c r="M8" s="716"/>
      <c r="N8" s="139" t="s">
        <v>10</v>
      </c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  <c r="BI8" s="135"/>
      <c r="BJ8" s="135"/>
      <c r="BK8" s="135"/>
      <c r="BL8" s="135"/>
      <c r="BM8" s="135"/>
      <c r="BN8" s="135"/>
      <c r="BO8" s="135"/>
      <c r="BP8" s="135"/>
      <c r="BQ8" s="135"/>
      <c r="BR8" s="135"/>
      <c r="BS8" s="135"/>
      <c r="BT8" s="135"/>
      <c r="BU8" s="135"/>
    </row>
    <row r="9" spans="1:73" ht="15" customHeight="1">
      <c r="A9" s="135"/>
      <c r="B9" s="86"/>
      <c r="C9" s="769"/>
      <c r="D9" s="770"/>
      <c r="E9" s="770"/>
      <c r="F9" s="771"/>
      <c r="G9" s="87"/>
      <c r="H9" s="135"/>
      <c r="I9" s="26">
        <f t="shared" ref="I9:I15" si="0">+IF(G9-$I$6&gt;0,(G9-$I$6)*$G$8,0)</f>
        <v>0</v>
      </c>
      <c r="J9" s="135"/>
      <c r="K9" s="26">
        <f t="shared" ref="K9:K15" si="1">ROUND(I9*$O$1,2)</f>
        <v>0</v>
      </c>
      <c r="L9" s="162"/>
      <c r="M9" s="231"/>
      <c r="N9" s="49">
        <f t="shared" ref="N9:N15" si="2">I9-(K9+L9)</f>
        <v>0</v>
      </c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  <c r="BI9" s="135"/>
      <c r="BJ9" s="135"/>
      <c r="BK9" s="135"/>
      <c r="BL9" s="135"/>
      <c r="BM9" s="135"/>
      <c r="BN9" s="135"/>
      <c r="BO9" s="135"/>
      <c r="BP9" s="135"/>
      <c r="BQ9" s="135"/>
      <c r="BR9" s="135"/>
      <c r="BS9" s="135"/>
      <c r="BT9" s="135"/>
      <c r="BU9" s="135"/>
    </row>
    <row r="10" spans="1:73" ht="15" customHeight="1">
      <c r="A10" s="135"/>
      <c r="B10" s="88"/>
      <c r="C10" s="772"/>
      <c r="D10" s="773"/>
      <c r="E10" s="773"/>
      <c r="F10" s="774"/>
      <c r="G10" s="89"/>
      <c r="H10" s="135"/>
      <c r="I10" s="27">
        <f t="shared" si="0"/>
        <v>0</v>
      </c>
      <c r="J10" s="135"/>
      <c r="K10" s="27">
        <f t="shared" si="1"/>
        <v>0</v>
      </c>
      <c r="L10" s="51"/>
      <c r="M10" s="222"/>
      <c r="N10" s="27">
        <f t="shared" si="2"/>
        <v>0</v>
      </c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  <c r="BI10" s="135"/>
      <c r="BJ10" s="135"/>
      <c r="BK10" s="135"/>
      <c r="BL10" s="135"/>
      <c r="BM10" s="135"/>
      <c r="BN10" s="135"/>
      <c r="BO10" s="135"/>
      <c r="BP10" s="135"/>
      <c r="BQ10" s="135"/>
      <c r="BR10" s="135"/>
      <c r="BS10" s="135"/>
      <c r="BT10" s="135"/>
      <c r="BU10" s="135"/>
    </row>
    <row r="11" spans="1:73" ht="15" customHeight="1">
      <c r="A11" s="135"/>
      <c r="B11" s="88"/>
      <c r="C11" s="772"/>
      <c r="D11" s="773"/>
      <c r="E11" s="773"/>
      <c r="F11" s="774"/>
      <c r="G11" s="89"/>
      <c r="H11" s="135"/>
      <c r="I11" s="27">
        <f t="shared" si="0"/>
        <v>0</v>
      </c>
      <c r="J11" s="135"/>
      <c r="K11" s="27">
        <f t="shared" si="1"/>
        <v>0</v>
      </c>
      <c r="L11" s="51"/>
      <c r="M11" s="222"/>
      <c r="N11" s="27">
        <f t="shared" si="2"/>
        <v>0</v>
      </c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135"/>
      <c r="BG11" s="135"/>
      <c r="BH11" s="135"/>
      <c r="BI11" s="135"/>
      <c r="BJ11" s="135"/>
      <c r="BK11" s="135"/>
      <c r="BL11" s="135"/>
      <c r="BM11" s="135"/>
      <c r="BN11" s="135"/>
      <c r="BO11" s="135"/>
      <c r="BP11" s="135"/>
      <c r="BQ11" s="135"/>
      <c r="BR11" s="135"/>
      <c r="BS11" s="135"/>
      <c r="BT11" s="135"/>
      <c r="BU11" s="135"/>
    </row>
    <row r="12" spans="1:73" ht="15" customHeight="1">
      <c r="A12" s="135"/>
      <c r="B12" s="88"/>
      <c r="C12" s="772"/>
      <c r="D12" s="773"/>
      <c r="E12" s="773"/>
      <c r="F12" s="774"/>
      <c r="G12" s="89"/>
      <c r="H12" s="135"/>
      <c r="I12" s="27">
        <f t="shared" si="0"/>
        <v>0</v>
      </c>
      <c r="J12" s="135"/>
      <c r="K12" s="27">
        <f t="shared" si="1"/>
        <v>0</v>
      </c>
      <c r="L12" s="50"/>
      <c r="M12" s="222"/>
      <c r="N12" s="27">
        <f t="shared" si="2"/>
        <v>0</v>
      </c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  <c r="BI12" s="135"/>
      <c r="BJ12" s="135"/>
      <c r="BK12" s="135"/>
      <c r="BL12" s="135"/>
      <c r="BM12" s="135"/>
      <c r="BN12" s="135"/>
      <c r="BO12" s="135"/>
      <c r="BP12" s="135"/>
      <c r="BQ12" s="135"/>
      <c r="BR12" s="135"/>
      <c r="BS12" s="135"/>
      <c r="BT12" s="135"/>
      <c r="BU12" s="135"/>
    </row>
    <row r="13" spans="1:73">
      <c r="A13" s="135"/>
      <c r="B13" s="90"/>
      <c r="C13" s="772"/>
      <c r="D13" s="773"/>
      <c r="E13" s="773"/>
      <c r="F13" s="774"/>
      <c r="G13" s="91"/>
      <c r="H13" s="135"/>
      <c r="I13" s="27">
        <f t="shared" si="0"/>
        <v>0</v>
      </c>
      <c r="J13" s="135"/>
      <c r="K13" s="27">
        <f t="shared" si="1"/>
        <v>0</v>
      </c>
      <c r="L13" s="51"/>
      <c r="M13" s="215"/>
      <c r="N13" s="27">
        <f t="shared" si="2"/>
        <v>0</v>
      </c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5"/>
      <c r="BF13" s="135"/>
      <c r="BG13" s="135"/>
      <c r="BH13" s="135"/>
      <c r="BI13" s="135"/>
      <c r="BJ13" s="135"/>
      <c r="BK13" s="135"/>
      <c r="BL13" s="135"/>
      <c r="BM13" s="135"/>
      <c r="BN13" s="135"/>
      <c r="BO13" s="135"/>
      <c r="BP13" s="135"/>
      <c r="BQ13" s="135"/>
      <c r="BR13" s="135"/>
      <c r="BS13" s="135"/>
      <c r="BT13" s="135"/>
      <c r="BU13" s="135"/>
    </row>
    <row r="14" spans="1:73" ht="13.5" thickBot="1">
      <c r="A14" s="135"/>
      <c r="B14" s="90"/>
      <c r="C14" s="772"/>
      <c r="D14" s="773"/>
      <c r="E14" s="773"/>
      <c r="F14" s="774"/>
      <c r="G14" s="91"/>
      <c r="H14" s="135"/>
      <c r="I14" s="27">
        <f t="shared" si="0"/>
        <v>0</v>
      </c>
      <c r="J14" s="135"/>
      <c r="K14" s="27">
        <f t="shared" si="1"/>
        <v>0</v>
      </c>
      <c r="L14" s="51"/>
      <c r="M14" s="215"/>
      <c r="N14" s="27">
        <f t="shared" si="2"/>
        <v>0</v>
      </c>
      <c r="O14" s="135"/>
      <c r="P14" s="135"/>
      <c r="Q14" s="132"/>
      <c r="R14" s="132"/>
      <c r="S14" s="132"/>
      <c r="T14" s="132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35"/>
      <c r="BC14" s="135"/>
      <c r="BD14" s="135"/>
      <c r="BE14" s="135"/>
      <c r="BF14" s="135"/>
      <c r="BG14" s="135"/>
      <c r="BH14" s="135"/>
      <c r="BI14" s="135"/>
      <c r="BJ14" s="135"/>
      <c r="BK14" s="135"/>
      <c r="BL14" s="135"/>
      <c r="BM14" s="135"/>
      <c r="BN14" s="135"/>
      <c r="BO14" s="135"/>
      <c r="BP14" s="135"/>
      <c r="BQ14" s="135"/>
      <c r="BR14" s="135"/>
      <c r="BS14" s="135"/>
      <c r="BT14" s="135"/>
      <c r="BU14" s="135"/>
    </row>
    <row r="15" spans="1:73" ht="13.5" customHeight="1" thickBot="1">
      <c r="A15" s="135"/>
      <c r="B15" s="92"/>
      <c r="C15" s="786"/>
      <c r="D15" s="787"/>
      <c r="E15" s="787"/>
      <c r="F15" s="788"/>
      <c r="G15" s="93"/>
      <c r="H15" s="135"/>
      <c r="I15" s="28">
        <f t="shared" si="0"/>
        <v>0</v>
      </c>
      <c r="J15" s="135"/>
      <c r="K15" s="40">
        <f t="shared" si="1"/>
        <v>0</v>
      </c>
      <c r="L15" s="163"/>
      <c r="M15" s="223"/>
      <c r="N15" s="52">
        <f t="shared" si="2"/>
        <v>0</v>
      </c>
      <c r="O15" s="54" t="s">
        <v>11</v>
      </c>
      <c r="P15" s="135"/>
      <c r="Q15" s="132"/>
      <c r="R15" s="132"/>
      <c r="S15" s="132"/>
      <c r="T15" s="132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</row>
    <row r="16" spans="1:73" ht="15.75" customHeight="1" thickBot="1">
      <c r="A16" s="135"/>
      <c r="B16" s="151"/>
      <c r="C16" s="151"/>
      <c r="D16" s="151"/>
      <c r="E16" s="151"/>
      <c r="F16" s="152"/>
      <c r="G16" s="23" t="s">
        <v>1</v>
      </c>
      <c r="H16" s="135"/>
      <c r="I16" s="29">
        <f>SUM(I9:I15)</f>
        <v>0</v>
      </c>
      <c r="J16" s="135"/>
      <c r="K16" s="29">
        <f>SUM(K9:K15)</f>
        <v>0</v>
      </c>
      <c r="L16" s="164">
        <f>SUM(L9:L15)</f>
        <v>0</v>
      </c>
      <c r="M16" s="53"/>
      <c r="N16" s="30">
        <f>SUM(N9:N15)</f>
        <v>0</v>
      </c>
      <c r="O16" s="33">
        <v>4062018</v>
      </c>
      <c r="P16" s="135"/>
      <c r="Q16" s="132"/>
      <c r="R16" s="132"/>
      <c r="S16" s="132"/>
      <c r="T16" s="132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35"/>
      <c r="BB16" s="135"/>
      <c r="BC16" s="135"/>
      <c r="BD16" s="135"/>
      <c r="BE16" s="135"/>
      <c r="BF16" s="135"/>
      <c r="BG16" s="135"/>
      <c r="BH16" s="135"/>
      <c r="BI16" s="135"/>
      <c r="BJ16" s="135"/>
      <c r="BK16" s="135"/>
      <c r="BL16" s="135"/>
      <c r="BM16" s="135"/>
      <c r="BN16" s="135"/>
      <c r="BO16" s="135"/>
      <c r="BP16" s="135"/>
      <c r="BQ16" s="135"/>
      <c r="BR16" s="135"/>
      <c r="BS16" s="135"/>
      <c r="BT16" s="135"/>
      <c r="BU16" s="135"/>
    </row>
    <row r="17" spans="1:73" ht="5.25" customHeight="1">
      <c r="A17" s="135"/>
      <c r="B17" s="135"/>
      <c r="C17" s="135"/>
      <c r="D17" s="135"/>
      <c r="E17" s="135"/>
      <c r="F17" s="132"/>
      <c r="G17" s="132"/>
      <c r="H17" s="132"/>
      <c r="I17" s="132"/>
      <c r="J17" s="135"/>
      <c r="K17" s="135"/>
      <c r="L17" s="135"/>
      <c r="M17" s="135"/>
      <c r="N17" s="135"/>
      <c r="O17" s="62"/>
      <c r="P17" s="135"/>
      <c r="Q17" s="132"/>
      <c r="R17" s="132"/>
      <c r="S17" s="132"/>
      <c r="T17" s="132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5"/>
      <c r="BB17" s="135"/>
      <c r="BC17" s="135"/>
      <c r="BD17" s="135"/>
      <c r="BE17" s="135"/>
      <c r="BF17" s="135"/>
      <c r="BG17" s="135"/>
      <c r="BH17" s="135"/>
      <c r="BI17" s="135"/>
      <c r="BJ17" s="135"/>
      <c r="BK17" s="135"/>
      <c r="BL17" s="135"/>
      <c r="BM17" s="135"/>
      <c r="BN17" s="135"/>
      <c r="BO17" s="135"/>
      <c r="BP17" s="135"/>
      <c r="BQ17" s="135"/>
      <c r="BR17" s="135"/>
      <c r="BS17" s="135"/>
      <c r="BT17" s="135"/>
      <c r="BU17" s="135"/>
    </row>
    <row r="18" spans="1:73" ht="6.75" customHeight="1" thickBot="1">
      <c r="A18" s="135"/>
      <c r="F18" s="135"/>
      <c r="G18" s="135"/>
      <c r="H18" s="135"/>
      <c r="I18" s="135"/>
      <c r="J18" s="135"/>
      <c r="K18" s="135"/>
      <c r="L18" s="135"/>
      <c r="M18" s="135"/>
      <c r="N18" s="135"/>
      <c r="O18" s="153"/>
      <c r="P18" s="135"/>
      <c r="Q18" s="132"/>
      <c r="R18" s="132"/>
      <c r="S18" s="132"/>
      <c r="T18" s="132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  <c r="BI18" s="135"/>
      <c r="BJ18" s="135"/>
      <c r="BK18" s="135"/>
      <c r="BL18" s="135"/>
      <c r="BM18" s="135"/>
      <c r="BN18" s="135"/>
      <c r="BO18" s="135"/>
      <c r="BP18" s="135"/>
      <c r="BQ18" s="135"/>
      <c r="BR18" s="135"/>
      <c r="BS18" s="135"/>
      <c r="BT18" s="135"/>
      <c r="BU18" s="135"/>
    </row>
    <row r="19" spans="1:73" ht="15" customHeight="1" thickBot="1">
      <c r="A19" s="135"/>
      <c r="B19" s="2" t="s">
        <v>21</v>
      </c>
      <c r="C19" s="781" t="s">
        <v>22</v>
      </c>
      <c r="D19" s="721"/>
      <c r="E19" s="721"/>
      <c r="F19" s="721"/>
      <c r="G19" s="722"/>
      <c r="H19" s="135"/>
      <c r="I19" s="2" t="s">
        <v>1</v>
      </c>
      <c r="J19" s="135"/>
      <c r="K19" s="32" t="s">
        <v>8</v>
      </c>
      <c r="L19" s="32" t="s">
        <v>8</v>
      </c>
      <c r="M19" s="755" t="s">
        <v>72</v>
      </c>
      <c r="N19" s="32" t="s">
        <v>9</v>
      </c>
      <c r="O19" s="153"/>
      <c r="P19" s="135"/>
      <c r="Q19" s="132"/>
      <c r="R19" s="132"/>
      <c r="S19" s="132"/>
      <c r="T19" s="132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135"/>
      <c r="BE19" s="135"/>
      <c r="BF19" s="135"/>
      <c r="BG19" s="135"/>
      <c r="BH19" s="135"/>
      <c r="BI19" s="135"/>
      <c r="BJ19" s="135"/>
      <c r="BK19" s="135"/>
      <c r="BL19" s="135"/>
      <c r="BM19" s="135"/>
      <c r="BN19" s="135"/>
      <c r="BO19" s="135"/>
      <c r="BP19" s="135"/>
      <c r="BQ19" s="135"/>
      <c r="BR19" s="135"/>
      <c r="BS19" s="135"/>
      <c r="BT19" s="135"/>
      <c r="BU19" s="135"/>
    </row>
    <row r="20" spans="1:73" ht="23.25" customHeight="1" thickBot="1">
      <c r="A20" s="135"/>
      <c r="B20" s="38" t="s">
        <v>3</v>
      </c>
      <c r="C20" s="723" t="s">
        <v>75</v>
      </c>
      <c r="D20" s="724"/>
      <c r="E20" s="724"/>
      <c r="F20" s="724"/>
      <c r="G20" s="725"/>
      <c r="H20" s="135"/>
      <c r="I20" s="102"/>
      <c r="J20" s="135"/>
      <c r="K20" s="146" t="s">
        <v>23</v>
      </c>
      <c r="L20" s="145">
        <f>L8</f>
        <v>0</v>
      </c>
      <c r="M20" s="716"/>
      <c r="N20" s="139" t="s">
        <v>10</v>
      </c>
      <c r="O20" s="153"/>
      <c r="P20" s="135"/>
      <c r="Q20" s="132"/>
      <c r="R20" s="132"/>
      <c r="S20" s="132"/>
      <c r="T20" s="132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135"/>
      <c r="BE20" s="135"/>
      <c r="BF20" s="135"/>
      <c r="BG20" s="135"/>
      <c r="BH20" s="135"/>
      <c r="BI20" s="135"/>
      <c r="BJ20" s="135"/>
      <c r="BK20" s="135"/>
      <c r="BL20" s="135"/>
      <c r="BM20" s="135"/>
      <c r="BN20" s="135"/>
      <c r="BO20" s="135"/>
      <c r="BP20" s="135"/>
      <c r="BQ20" s="135"/>
      <c r="BR20" s="135"/>
      <c r="BS20" s="135"/>
      <c r="BT20" s="135"/>
      <c r="BU20" s="135"/>
    </row>
    <row r="21" spans="1:73" ht="15.75" customHeight="1" thickBot="1">
      <c r="A21" s="135"/>
      <c r="B21" s="94"/>
      <c r="C21" s="782" t="s">
        <v>52</v>
      </c>
      <c r="D21" s="783"/>
      <c r="E21" s="783"/>
      <c r="F21" s="783"/>
      <c r="G21" s="784"/>
      <c r="H21" s="135"/>
      <c r="I21" s="166"/>
      <c r="J21" s="135"/>
      <c r="K21" s="60">
        <f>ROUND(I21*(($K$8)*$N$1),2)</f>
        <v>0</v>
      </c>
      <c r="L21" s="28"/>
      <c r="M21" s="214"/>
      <c r="N21" s="61">
        <f>I21-(K21+L21)</f>
        <v>0</v>
      </c>
      <c r="O21" s="153"/>
      <c r="P21" s="135"/>
      <c r="Q21" s="132"/>
      <c r="R21" s="132"/>
      <c r="S21" s="132"/>
      <c r="T21" s="132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5"/>
      <c r="BB21" s="135"/>
      <c r="BC21" s="135"/>
      <c r="BD21" s="135"/>
      <c r="BE21" s="135"/>
      <c r="BF21" s="135"/>
      <c r="BG21" s="135"/>
      <c r="BH21" s="135"/>
      <c r="BI21" s="135"/>
      <c r="BJ21" s="135"/>
      <c r="BK21" s="135"/>
      <c r="BL21" s="135"/>
      <c r="BM21" s="135"/>
      <c r="BN21" s="135"/>
      <c r="BO21" s="135"/>
      <c r="BP21" s="135"/>
      <c r="BQ21" s="135"/>
      <c r="BR21" s="135"/>
      <c r="BS21" s="135"/>
      <c r="BT21" s="135"/>
      <c r="BU21" s="135"/>
    </row>
    <row r="22" spans="1:73" ht="15.75" customHeight="1">
      <c r="A22" s="135"/>
      <c r="B22" s="90"/>
      <c r="C22" s="717" t="s">
        <v>53</v>
      </c>
      <c r="D22" s="718"/>
      <c r="E22" s="718"/>
      <c r="F22" s="718"/>
      <c r="G22" s="719"/>
      <c r="H22" s="135"/>
      <c r="I22" s="167"/>
      <c r="J22" s="135"/>
      <c r="K22" s="27">
        <f>ROUND(I22*(($K$8)*$N$1),2)</f>
        <v>0</v>
      </c>
      <c r="L22" s="27"/>
      <c r="M22" s="215"/>
      <c r="N22" s="27">
        <f>I22-(K22+L22)</f>
        <v>0</v>
      </c>
      <c r="O22" s="153"/>
      <c r="P22" s="135"/>
      <c r="Q22" s="132"/>
      <c r="R22" s="132"/>
      <c r="S22" s="132"/>
      <c r="T22" s="132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  <c r="BI22" s="135"/>
      <c r="BJ22" s="135"/>
      <c r="BK22" s="135"/>
      <c r="BL22" s="135"/>
      <c r="BM22" s="135"/>
      <c r="BN22" s="135"/>
      <c r="BO22" s="135"/>
      <c r="BP22" s="135"/>
      <c r="BQ22" s="135"/>
      <c r="BR22" s="135"/>
      <c r="BS22" s="135"/>
      <c r="BT22" s="135"/>
      <c r="BU22" s="135"/>
    </row>
    <row r="23" spans="1:73" ht="15.75" customHeight="1">
      <c r="A23" s="135"/>
      <c r="B23" s="90"/>
      <c r="C23" s="717" t="s">
        <v>53</v>
      </c>
      <c r="D23" s="718"/>
      <c r="E23" s="718"/>
      <c r="F23" s="718"/>
      <c r="G23" s="719"/>
      <c r="H23" s="135"/>
      <c r="I23" s="97">
        <v>0</v>
      </c>
      <c r="J23" s="135"/>
      <c r="K23" s="27">
        <f>ROUND(I23*(($K$8)*$N$1),2)</f>
        <v>0</v>
      </c>
      <c r="L23" s="27"/>
      <c r="M23" s="215"/>
      <c r="N23" s="27">
        <f>I23-(K23+L23)</f>
        <v>0</v>
      </c>
      <c r="O23" s="153"/>
      <c r="P23" s="135"/>
      <c r="Q23" s="132"/>
      <c r="R23" s="132"/>
      <c r="S23" s="132"/>
      <c r="T23" s="132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  <c r="BI23" s="135"/>
      <c r="BJ23" s="135"/>
      <c r="BK23" s="135"/>
      <c r="BL23" s="135"/>
      <c r="BM23" s="135"/>
      <c r="BN23" s="135"/>
      <c r="BO23" s="135"/>
      <c r="BP23" s="135"/>
      <c r="BQ23" s="135"/>
      <c r="BR23" s="135"/>
      <c r="BS23" s="135"/>
      <c r="BT23" s="135"/>
      <c r="BU23" s="135"/>
    </row>
    <row r="24" spans="1:73" ht="15.75" customHeight="1" thickBot="1">
      <c r="A24" s="135"/>
      <c r="B24" s="90"/>
      <c r="C24" s="717" t="s">
        <v>53</v>
      </c>
      <c r="D24" s="718"/>
      <c r="E24" s="718"/>
      <c r="F24" s="718"/>
      <c r="G24" s="719"/>
      <c r="H24" s="135"/>
      <c r="I24" s="97"/>
      <c r="J24" s="135"/>
      <c r="K24" s="27">
        <f>ROUND(I24*(($K$8)*$N$1),2)</f>
        <v>0</v>
      </c>
      <c r="L24" s="27"/>
      <c r="M24" s="215"/>
      <c r="N24" s="27">
        <f>I24-(K24+L24)</f>
        <v>0</v>
      </c>
      <c r="O24" s="153"/>
      <c r="P24" s="135"/>
      <c r="Q24" s="132"/>
      <c r="R24" s="132"/>
      <c r="S24" s="132"/>
      <c r="T24" s="132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5"/>
      <c r="BB24" s="135"/>
      <c r="BC24" s="135"/>
      <c r="BD24" s="135"/>
      <c r="BE24" s="135"/>
      <c r="BF24" s="135"/>
      <c r="BG24" s="135"/>
      <c r="BH24" s="135"/>
      <c r="BI24" s="135"/>
      <c r="BJ24" s="135"/>
      <c r="BK24" s="135"/>
      <c r="BL24" s="135"/>
      <c r="BM24" s="135"/>
      <c r="BN24" s="135"/>
      <c r="BO24" s="135"/>
      <c r="BP24" s="135"/>
      <c r="BQ24" s="135"/>
      <c r="BR24" s="135"/>
      <c r="BS24" s="135"/>
      <c r="BT24" s="135"/>
      <c r="BU24" s="135"/>
    </row>
    <row r="25" spans="1:73" ht="15.75" customHeight="1" thickBot="1">
      <c r="A25" s="135"/>
      <c r="B25" s="95"/>
      <c r="C25" s="756" t="s">
        <v>53</v>
      </c>
      <c r="D25" s="757"/>
      <c r="E25" s="757"/>
      <c r="F25" s="757"/>
      <c r="G25" s="758"/>
      <c r="H25" s="135"/>
      <c r="I25" s="96"/>
      <c r="J25" s="135"/>
      <c r="K25" s="28">
        <f>ROUND(I25*(($K$8)*$N$1),2)</f>
        <v>0</v>
      </c>
      <c r="L25" s="28"/>
      <c r="M25" s="214"/>
      <c r="N25" s="52">
        <f>I25-(K25+L25)</f>
        <v>0</v>
      </c>
      <c r="O25" s="54" t="s">
        <v>11</v>
      </c>
      <c r="P25" s="135"/>
      <c r="Q25" s="132"/>
      <c r="R25" s="132"/>
      <c r="S25" s="132"/>
      <c r="T25" s="132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  <c r="BA25" s="135"/>
      <c r="BB25" s="135"/>
      <c r="BC25" s="135"/>
      <c r="BD25" s="135"/>
      <c r="BE25" s="135"/>
      <c r="BF25" s="135"/>
      <c r="BG25" s="135"/>
      <c r="BH25" s="135"/>
      <c r="BI25" s="135"/>
      <c r="BJ25" s="135"/>
      <c r="BK25" s="135"/>
      <c r="BL25" s="135"/>
      <c r="BM25" s="135"/>
      <c r="BN25" s="135"/>
      <c r="BO25" s="135"/>
      <c r="BP25" s="135"/>
      <c r="BQ25" s="135"/>
      <c r="BR25" s="135"/>
      <c r="BS25" s="135"/>
      <c r="BT25" s="135"/>
      <c r="BU25" s="135"/>
    </row>
    <row r="26" spans="1:73" ht="13.5" thickBot="1">
      <c r="A26" s="135"/>
      <c r="B26" s="135"/>
      <c r="C26" s="135"/>
      <c r="D26" s="135"/>
      <c r="E26" s="135"/>
      <c r="F26" s="135"/>
      <c r="G26" s="3" t="s">
        <v>1</v>
      </c>
      <c r="H26" s="135"/>
      <c r="I26" s="29">
        <f>SUM(I22:I25)</f>
        <v>0</v>
      </c>
      <c r="J26" s="135"/>
      <c r="K26" s="29">
        <f>SUM(K21:K25)</f>
        <v>0</v>
      </c>
      <c r="L26" s="164">
        <f>SUM(L21:L25)</f>
        <v>0</v>
      </c>
      <c r="M26" s="53"/>
      <c r="N26" s="30">
        <f>SUM(N21:N25)</f>
        <v>0</v>
      </c>
      <c r="O26" s="33">
        <v>4062017</v>
      </c>
      <c r="P26" s="135"/>
      <c r="Q26" s="132"/>
      <c r="R26" s="132"/>
      <c r="S26" s="132"/>
      <c r="T26" s="132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  <c r="BB26" s="135"/>
      <c r="BC26" s="135"/>
      <c r="BD26" s="135"/>
      <c r="BE26" s="135"/>
      <c r="BF26" s="135"/>
      <c r="BG26" s="135"/>
      <c r="BH26" s="135"/>
      <c r="BI26" s="135"/>
      <c r="BJ26" s="135"/>
      <c r="BK26" s="135"/>
      <c r="BL26" s="135"/>
      <c r="BM26" s="135"/>
      <c r="BN26" s="135"/>
      <c r="BO26" s="135"/>
      <c r="BP26" s="135"/>
      <c r="BQ26" s="135"/>
      <c r="BR26" s="135"/>
      <c r="BS26" s="135"/>
      <c r="BT26" s="135"/>
      <c r="BU26" s="135"/>
    </row>
    <row r="27" spans="1:73" ht="13.5" thickBot="1">
      <c r="A27" s="135"/>
      <c r="B27" s="135"/>
      <c r="C27" s="135"/>
      <c r="D27" s="135"/>
      <c r="E27" s="135"/>
      <c r="F27" s="135"/>
      <c r="H27" s="135"/>
      <c r="I27" s="421"/>
      <c r="J27" s="135"/>
      <c r="K27" s="135"/>
      <c r="L27" s="135"/>
      <c r="M27" s="135"/>
      <c r="N27" s="135"/>
      <c r="O27" s="153"/>
      <c r="P27" s="135"/>
      <c r="Q27" s="132"/>
      <c r="R27" s="132"/>
      <c r="S27" s="132"/>
      <c r="T27" s="132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5"/>
      <c r="BB27" s="135"/>
      <c r="BC27" s="135"/>
      <c r="BD27" s="135"/>
      <c r="BE27" s="135"/>
      <c r="BF27" s="135"/>
      <c r="BG27" s="135"/>
      <c r="BH27" s="135"/>
      <c r="BI27" s="135"/>
      <c r="BJ27" s="135"/>
      <c r="BK27" s="135"/>
      <c r="BL27" s="135"/>
      <c r="BM27" s="135"/>
      <c r="BN27" s="135"/>
      <c r="BO27" s="135"/>
      <c r="BP27" s="135"/>
      <c r="BQ27" s="135"/>
      <c r="BR27" s="135"/>
      <c r="BS27" s="135"/>
      <c r="BT27" s="135"/>
      <c r="BU27" s="135"/>
    </row>
    <row r="28" spans="1:73" ht="15" customHeight="1" thickBot="1">
      <c r="A28" s="135"/>
      <c r="B28" s="8" t="s">
        <v>24</v>
      </c>
      <c r="C28" s="781" t="s">
        <v>25</v>
      </c>
      <c r="D28" s="721"/>
      <c r="E28" s="721"/>
      <c r="F28" s="721"/>
      <c r="G28" s="722"/>
      <c r="H28" s="135"/>
      <c r="I28" s="2" t="s">
        <v>1</v>
      </c>
      <c r="J28" s="135"/>
      <c r="K28" s="32" t="s">
        <v>8</v>
      </c>
      <c r="L28" s="32" t="s">
        <v>26</v>
      </c>
      <c r="M28" s="755" t="s">
        <v>72</v>
      </c>
      <c r="N28" s="32" t="s">
        <v>9</v>
      </c>
      <c r="O28" s="63"/>
      <c r="P28" s="135"/>
      <c r="Q28" s="132"/>
      <c r="R28" s="132"/>
      <c r="S28" s="132"/>
      <c r="T28" s="132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  <c r="BA28" s="135"/>
      <c r="BB28" s="135"/>
      <c r="BC28" s="135"/>
      <c r="BD28" s="135"/>
      <c r="BE28" s="135"/>
      <c r="BF28" s="135"/>
      <c r="BG28" s="135"/>
      <c r="BH28" s="135"/>
      <c r="BI28" s="135"/>
      <c r="BJ28" s="135"/>
      <c r="BK28" s="135"/>
      <c r="BL28" s="135"/>
      <c r="BM28" s="135"/>
      <c r="BN28" s="135"/>
      <c r="BO28" s="135"/>
      <c r="BP28" s="135"/>
      <c r="BQ28" s="135"/>
      <c r="BR28" s="135"/>
      <c r="BS28" s="135"/>
      <c r="BT28" s="135"/>
      <c r="BU28" s="135"/>
    </row>
    <row r="29" spans="1:73" ht="26.25" customHeight="1" thickBot="1">
      <c r="A29" s="135"/>
      <c r="B29" s="38" t="s">
        <v>3</v>
      </c>
      <c r="C29" s="723" t="s">
        <v>62</v>
      </c>
      <c r="D29" s="724"/>
      <c r="E29" s="724"/>
      <c r="F29" s="725"/>
      <c r="G29" s="48" t="s">
        <v>70</v>
      </c>
      <c r="H29" s="135"/>
      <c r="I29" s="102"/>
      <c r="J29" s="135"/>
      <c r="K29" s="147" t="s">
        <v>27</v>
      </c>
      <c r="L29" s="145">
        <f>L20</f>
        <v>0</v>
      </c>
      <c r="M29" s="716"/>
      <c r="N29" s="139" t="s">
        <v>10</v>
      </c>
      <c r="O29" s="33" t="s">
        <v>11</v>
      </c>
      <c r="P29" s="135"/>
      <c r="Q29" s="132"/>
      <c r="R29" s="132"/>
      <c r="S29" s="132"/>
      <c r="T29" s="132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  <c r="BB29" s="135"/>
      <c r="BC29" s="135"/>
      <c r="BD29" s="135"/>
      <c r="BE29" s="135"/>
      <c r="BF29" s="135"/>
      <c r="BG29" s="135"/>
      <c r="BH29" s="135"/>
      <c r="BI29" s="135"/>
      <c r="BJ29" s="135"/>
      <c r="BK29" s="135"/>
      <c r="BL29" s="135"/>
      <c r="BM29" s="135"/>
      <c r="BN29" s="135"/>
      <c r="BO29" s="135"/>
      <c r="BP29" s="135"/>
      <c r="BQ29" s="135"/>
      <c r="BR29" s="135"/>
      <c r="BS29" s="135"/>
      <c r="BT29" s="135"/>
      <c r="BU29" s="135"/>
    </row>
    <row r="30" spans="1:73" ht="15" customHeight="1">
      <c r="A30" s="135"/>
      <c r="B30" s="94"/>
      <c r="C30" s="769"/>
      <c r="D30" s="770"/>
      <c r="E30" s="770"/>
      <c r="F30" s="771"/>
      <c r="G30" s="220"/>
      <c r="H30" s="135"/>
      <c r="I30" s="96"/>
      <c r="J30" s="135"/>
      <c r="K30" s="50">
        <f>ROUND(I30*$K$8,2)</f>
        <v>0</v>
      </c>
      <c r="L30" s="28"/>
      <c r="M30" s="214"/>
      <c r="N30" s="28">
        <f t="shared" ref="N30:N36" si="3">I30-(K30+L30)</f>
        <v>0</v>
      </c>
      <c r="O30" s="228"/>
      <c r="P30" s="135"/>
      <c r="Q30" s="132"/>
      <c r="R30" s="132"/>
      <c r="S30" s="132"/>
      <c r="T30" s="132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  <c r="BA30" s="135"/>
      <c r="BB30" s="135"/>
      <c r="BC30" s="135"/>
      <c r="BD30" s="135"/>
      <c r="BE30" s="135"/>
      <c r="BF30" s="135"/>
      <c r="BG30" s="135"/>
      <c r="BH30" s="135"/>
      <c r="BI30" s="135"/>
      <c r="BJ30" s="135"/>
      <c r="BK30" s="135"/>
      <c r="BL30" s="135"/>
      <c r="BM30" s="135"/>
      <c r="BN30" s="135"/>
      <c r="BO30" s="135"/>
      <c r="BP30" s="135"/>
      <c r="BQ30" s="135"/>
      <c r="BR30" s="135"/>
      <c r="BS30" s="135"/>
      <c r="BT30" s="135"/>
      <c r="BU30" s="135"/>
    </row>
    <row r="31" spans="1:73">
      <c r="A31" s="135"/>
      <c r="B31" s="90"/>
      <c r="C31" s="766"/>
      <c r="D31" s="767"/>
      <c r="E31" s="767"/>
      <c r="F31" s="768"/>
      <c r="G31" s="212"/>
      <c r="H31" s="135"/>
      <c r="I31" s="97"/>
      <c r="J31" s="135"/>
      <c r="K31" s="51">
        <f t="shared" ref="K31:K36" si="4">ROUND(I31*$K$8,2)</f>
        <v>0</v>
      </c>
      <c r="L31" s="27"/>
      <c r="M31" s="215"/>
      <c r="N31" s="27">
        <f t="shared" si="3"/>
        <v>0</v>
      </c>
      <c r="O31" s="229"/>
      <c r="P31" s="135"/>
      <c r="Q31" s="132"/>
      <c r="R31" s="132"/>
      <c r="S31" s="132"/>
      <c r="T31" s="132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135"/>
      <c r="BD31" s="135"/>
      <c r="BE31" s="135"/>
      <c r="BF31" s="135"/>
      <c r="BG31" s="135"/>
      <c r="BH31" s="135"/>
      <c r="BI31" s="135"/>
      <c r="BJ31" s="135"/>
      <c r="BK31" s="135"/>
      <c r="BL31" s="135"/>
      <c r="BM31" s="135"/>
      <c r="BN31" s="135"/>
      <c r="BO31" s="135"/>
      <c r="BP31" s="135"/>
      <c r="BQ31" s="135"/>
      <c r="BR31" s="135"/>
      <c r="BS31" s="135"/>
      <c r="BT31" s="135"/>
      <c r="BU31" s="135"/>
    </row>
    <row r="32" spans="1:73">
      <c r="A32" s="135"/>
      <c r="B32" s="90"/>
      <c r="C32" s="766"/>
      <c r="D32" s="767"/>
      <c r="E32" s="767"/>
      <c r="F32" s="768"/>
      <c r="G32" s="212"/>
      <c r="H32" s="135"/>
      <c r="I32" s="97"/>
      <c r="J32" s="135"/>
      <c r="K32" s="51">
        <f t="shared" si="4"/>
        <v>0</v>
      </c>
      <c r="L32" s="27"/>
      <c r="M32" s="215"/>
      <c r="N32" s="27">
        <f t="shared" si="3"/>
        <v>0</v>
      </c>
      <c r="O32" s="229"/>
      <c r="P32" s="135"/>
      <c r="Q32" s="132"/>
      <c r="R32" s="132"/>
      <c r="S32" s="132"/>
      <c r="T32" s="132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135"/>
      <c r="BD32" s="135"/>
      <c r="BE32" s="135"/>
      <c r="BF32" s="135"/>
      <c r="BG32" s="135"/>
      <c r="BH32" s="135"/>
      <c r="BI32" s="135"/>
      <c r="BJ32" s="135"/>
      <c r="BK32" s="135"/>
      <c r="BL32" s="135"/>
      <c r="BM32" s="135"/>
      <c r="BN32" s="135"/>
      <c r="BO32" s="135"/>
      <c r="BP32" s="135"/>
      <c r="BQ32" s="135"/>
      <c r="BR32" s="135"/>
      <c r="BS32" s="135"/>
      <c r="BT32" s="135"/>
      <c r="BU32" s="135"/>
    </row>
    <row r="33" spans="1:73">
      <c r="A33" s="135"/>
      <c r="B33" s="90"/>
      <c r="C33" s="766"/>
      <c r="D33" s="767"/>
      <c r="E33" s="767"/>
      <c r="F33" s="768"/>
      <c r="G33" s="212"/>
      <c r="H33" s="135"/>
      <c r="I33" s="97"/>
      <c r="J33" s="135"/>
      <c r="K33" s="51">
        <f t="shared" si="4"/>
        <v>0</v>
      </c>
      <c r="L33" s="27"/>
      <c r="M33" s="215"/>
      <c r="N33" s="27">
        <f t="shared" si="3"/>
        <v>0</v>
      </c>
      <c r="O33" s="229"/>
      <c r="P33" s="135"/>
      <c r="Q33" s="154"/>
      <c r="R33" s="154"/>
      <c r="S33" s="154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5"/>
      <c r="BC33" s="135"/>
      <c r="BD33" s="135"/>
      <c r="BE33" s="135"/>
      <c r="BF33" s="135"/>
      <c r="BG33" s="135"/>
      <c r="BH33" s="135"/>
      <c r="BI33" s="135"/>
      <c r="BJ33" s="135"/>
      <c r="BK33" s="135"/>
      <c r="BL33" s="135"/>
      <c r="BM33" s="135"/>
      <c r="BN33" s="135"/>
      <c r="BO33" s="135"/>
      <c r="BP33" s="135"/>
      <c r="BQ33" s="135"/>
      <c r="BR33" s="135"/>
      <c r="BS33" s="135"/>
      <c r="BT33" s="135"/>
      <c r="BU33" s="135"/>
    </row>
    <row r="34" spans="1:73">
      <c r="A34" s="135"/>
      <c r="B34" s="90"/>
      <c r="C34" s="766"/>
      <c r="D34" s="767"/>
      <c r="E34" s="767"/>
      <c r="F34" s="768"/>
      <c r="G34" s="212"/>
      <c r="H34" s="135"/>
      <c r="I34" s="97"/>
      <c r="J34" s="135"/>
      <c r="K34" s="51">
        <f t="shared" si="4"/>
        <v>0</v>
      </c>
      <c r="L34" s="27"/>
      <c r="M34" s="215"/>
      <c r="N34" s="27">
        <f t="shared" si="3"/>
        <v>0</v>
      </c>
      <c r="O34" s="229"/>
      <c r="P34" s="135"/>
      <c r="Q34" s="154"/>
      <c r="R34" s="154"/>
      <c r="S34" s="154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5"/>
      <c r="BC34" s="135"/>
      <c r="BD34" s="135"/>
      <c r="BE34" s="135"/>
      <c r="BF34" s="135"/>
      <c r="BG34" s="135"/>
      <c r="BH34" s="135"/>
      <c r="BI34" s="135"/>
      <c r="BJ34" s="135"/>
      <c r="BK34" s="135"/>
      <c r="BL34" s="135"/>
      <c r="BM34" s="135"/>
      <c r="BN34" s="135"/>
      <c r="BO34" s="135"/>
      <c r="BP34" s="135"/>
      <c r="BQ34" s="135"/>
      <c r="BR34" s="135"/>
      <c r="BS34" s="135"/>
      <c r="BT34" s="135"/>
      <c r="BU34" s="135"/>
    </row>
    <row r="35" spans="1:73">
      <c r="A35" s="135"/>
      <c r="B35" s="90"/>
      <c r="C35" s="766"/>
      <c r="D35" s="767"/>
      <c r="E35" s="767"/>
      <c r="F35" s="768"/>
      <c r="G35" s="212"/>
      <c r="H35" s="135"/>
      <c r="I35" s="97"/>
      <c r="J35" s="135"/>
      <c r="K35" s="51">
        <f t="shared" si="4"/>
        <v>0</v>
      </c>
      <c r="L35" s="27"/>
      <c r="M35" s="215"/>
      <c r="N35" s="27">
        <f t="shared" si="3"/>
        <v>0</v>
      </c>
      <c r="O35" s="229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5"/>
      <c r="BG35" s="135"/>
      <c r="BH35" s="135"/>
      <c r="BI35" s="135"/>
      <c r="BJ35" s="135"/>
      <c r="BK35" s="135"/>
      <c r="BL35" s="135"/>
      <c r="BM35" s="135"/>
      <c r="BN35" s="135"/>
      <c r="BO35" s="135"/>
      <c r="BP35" s="135"/>
      <c r="BQ35" s="135"/>
      <c r="BR35" s="135"/>
      <c r="BS35" s="135"/>
      <c r="BT35" s="135"/>
      <c r="BU35" s="135"/>
    </row>
    <row r="36" spans="1:73" ht="15.75" customHeight="1" thickBot="1">
      <c r="A36" s="135"/>
      <c r="B36" s="95"/>
      <c r="C36" s="756"/>
      <c r="D36" s="757"/>
      <c r="E36" s="757"/>
      <c r="F36" s="758"/>
      <c r="G36" s="224"/>
      <c r="H36" s="135"/>
      <c r="I36" s="98"/>
      <c r="J36" s="135"/>
      <c r="K36" s="50">
        <f t="shared" si="4"/>
        <v>0</v>
      </c>
      <c r="L36" s="28"/>
      <c r="M36" s="214"/>
      <c r="N36" s="28">
        <f t="shared" si="3"/>
        <v>0</v>
      </c>
      <c r="O36" s="228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  <c r="BB36" s="135"/>
      <c r="BC36" s="135"/>
      <c r="BD36" s="135"/>
      <c r="BE36" s="135"/>
      <c r="BF36" s="135"/>
      <c r="BG36" s="135"/>
      <c r="BH36" s="135"/>
      <c r="BI36" s="135"/>
      <c r="BJ36" s="135"/>
      <c r="BK36" s="135"/>
      <c r="BL36" s="135"/>
      <c r="BM36" s="135"/>
      <c r="BN36" s="135"/>
      <c r="BO36" s="135"/>
      <c r="BP36" s="135"/>
      <c r="BQ36" s="135"/>
      <c r="BR36" s="135"/>
      <c r="BS36" s="135"/>
      <c r="BT36" s="135"/>
      <c r="BU36" s="135"/>
    </row>
    <row r="37" spans="1:73" ht="13.5" thickBot="1">
      <c r="A37" s="135"/>
      <c r="B37" s="135"/>
      <c r="C37" s="135"/>
      <c r="D37" s="135"/>
      <c r="E37" s="135"/>
      <c r="F37" s="135"/>
      <c r="G37" s="3" t="s">
        <v>1</v>
      </c>
      <c r="H37" s="135"/>
      <c r="I37" s="29">
        <f>SUM(I30:I36)</f>
        <v>0</v>
      </c>
      <c r="J37" s="135"/>
      <c r="K37" s="29">
        <f>SUM(K30:K36)</f>
        <v>0</v>
      </c>
      <c r="L37" s="164">
        <f>SUM(L30:L36)</f>
        <v>0</v>
      </c>
      <c r="M37" s="53"/>
      <c r="N37" s="29">
        <f>SUM(N30:N36)</f>
        <v>0</v>
      </c>
      <c r="O37" s="64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5"/>
      <c r="BD37" s="135"/>
      <c r="BE37" s="135"/>
      <c r="BF37" s="135"/>
      <c r="BG37" s="135"/>
      <c r="BH37" s="135"/>
      <c r="BI37" s="135"/>
      <c r="BJ37" s="135"/>
      <c r="BK37" s="135"/>
      <c r="BL37" s="135"/>
      <c r="BM37" s="135"/>
      <c r="BN37" s="135"/>
      <c r="BO37" s="135"/>
      <c r="BP37" s="135"/>
      <c r="BQ37" s="135"/>
      <c r="BR37" s="135"/>
      <c r="BS37" s="135"/>
      <c r="BT37" s="135"/>
      <c r="BU37" s="135"/>
    </row>
    <row r="38" spans="1:73" ht="13.5" thickBot="1">
      <c r="A38" s="135"/>
      <c r="B38" s="135"/>
      <c r="C38" s="135"/>
      <c r="D38" s="135"/>
      <c r="E38" s="135"/>
      <c r="F38" s="135"/>
      <c r="H38" s="135"/>
      <c r="J38" s="135"/>
      <c r="K38" s="135"/>
      <c r="L38" s="135"/>
      <c r="M38" s="135"/>
      <c r="N38" s="135"/>
      <c r="O38" s="153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35"/>
      <c r="BC38" s="135"/>
      <c r="BD38" s="135"/>
      <c r="BE38" s="135"/>
      <c r="BF38" s="135"/>
      <c r="BG38" s="135"/>
      <c r="BH38" s="135"/>
      <c r="BI38" s="135"/>
      <c r="BJ38" s="135"/>
      <c r="BK38" s="135"/>
      <c r="BL38" s="135"/>
      <c r="BM38" s="135"/>
      <c r="BN38" s="135"/>
      <c r="BO38" s="135"/>
      <c r="BP38" s="135"/>
      <c r="BQ38" s="135"/>
      <c r="BR38" s="135"/>
      <c r="BS38" s="135"/>
      <c r="BT38" s="135"/>
      <c r="BU38" s="135"/>
    </row>
    <row r="39" spans="1:73" ht="15" customHeight="1" thickBot="1">
      <c r="A39" s="135"/>
      <c r="B39" s="8" t="s">
        <v>24</v>
      </c>
      <c r="C39" s="781" t="s">
        <v>25</v>
      </c>
      <c r="D39" s="721"/>
      <c r="E39" s="721"/>
      <c r="F39" s="721"/>
      <c r="G39" s="722"/>
      <c r="H39" s="135"/>
      <c r="I39" s="2" t="s">
        <v>1</v>
      </c>
      <c r="J39" s="135"/>
      <c r="K39" s="32" t="s">
        <v>8</v>
      </c>
      <c r="L39" s="32" t="s">
        <v>8</v>
      </c>
      <c r="M39" s="755" t="s">
        <v>72</v>
      </c>
      <c r="N39" s="32" t="s">
        <v>9</v>
      </c>
      <c r="O39" s="62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35"/>
      <c r="BC39" s="135"/>
      <c r="BD39" s="135"/>
      <c r="BE39" s="135"/>
      <c r="BF39" s="135"/>
      <c r="BG39" s="135"/>
      <c r="BH39" s="135"/>
      <c r="BI39" s="135"/>
      <c r="BJ39" s="135"/>
      <c r="BK39" s="135"/>
      <c r="BL39" s="135"/>
      <c r="BM39" s="135"/>
      <c r="BN39" s="135"/>
      <c r="BO39" s="135"/>
      <c r="BP39" s="135"/>
      <c r="BQ39" s="135"/>
      <c r="BR39" s="135"/>
      <c r="BS39" s="135"/>
      <c r="BT39" s="135"/>
      <c r="BU39" s="135"/>
    </row>
    <row r="40" spans="1:73" ht="25.5" customHeight="1" thickBot="1">
      <c r="A40" s="135"/>
      <c r="B40" s="9" t="s">
        <v>3</v>
      </c>
      <c r="C40" s="723" t="s">
        <v>64</v>
      </c>
      <c r="D40" s="724"/>
      <c r="E40" s="724"/>
      <c r="F40" s="725"/>
      <c r="G40" s="48" t="s">
        <v>63</v>
      </c>
      <c r="H40" s="135"/>
      <c r="I40" s="102"/>
      <c r="J40" s="135"/>
      <c r="K40" s="147" t="s">
        <v>27</v>
      </c>
      <c r="L40" s="147" t="s">
        <v>28</v>
      </c>
      <c r="M40" s="716"/>
      <c r="N40" s="139" t="s">
        <v>10</v>
      </c>
      <c r="O40" s="33" t="s">
        <v>11</v>
      </c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135"/>
      <c r="BC40" s="135"/>
      <c r="BD40" s="135"/>
      <c r="BE40" s="135"/>
      <c r="BF40" s="135"/>
      <c r="BG40" s="135"/>
      <c r="BH40" s="135"/>
      <c r="BI40" s="135"/>
      <c r="BJ40" s="135"/>
      <c r="BK40" s="135"/>
      <c r="BL40" s="135"/>
      <c r="BM40" s="135"/>
      <c r="BN40" s="135"/>
      <c r="BO40" s="135"/>
      <c r="BP40" s="135"/>
      <c r="BQ40" s="135"/>
      <c r="BR40" s="135"/>
      <c r="BS40" s="135"/>
      <c r="BT40" s="135"/>
      <c r="BU40" s="135"/>
    </row>
    <row r="41" spans="1:73" ht="15" customHeight="1">
      <c r="A41" s="135"/>
      <c r="B41" s="94"/>
      <c r="C41" s="769"/>
      <c r="D41" s="770"/>
      <c r="E41" s="770"/>
      <c r="F41" s="771"/>
      <c r="G41" s="225"/>
      <c r="H41" s="135"/>
      <c r="I41" s="96"/>
      <c r="J41" s="135"/>
      <c r="K41" s="28">
        <f>ROUND(I41*$K$8,2)</f>
        <v>0</v>
      </c>
      <c r="L41" s="28"/>
      <c r="M41" s="214"/>
      <c r="N41" s="28">
        <f t="shared" ref="N41:N48" si="5">I41-(K41+L41)</f>
        <v>0</v>
      </c>
      <c r="O41" s="228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  <c r="BB41" s="135"/>
      <c r="BC41" s="135"/>
      <c r="BD41" s="135"/>
      <c r="BE41" s="135"/>
      <c r="BF41" s="135"/>
      <c r="BG41" s="135"/>
      <c r="BH41" s="135"/>
      <c r="BI41" s="135"/>
      <c r="BJ41" s="135"/>
      <c r="BK41" s="135"/>
      <c r="BL41" s="135"/>
      <c r="BM41" s="135"/>
      <c r="BN41" s="135"/>
      <c r="BO41" s="135"/>
      <c r="BP41" s="135"/>
      <c r="BQ41" s="135"/>
      <c r="BR41" s="135"/>
      <c r="BS41" s="135"/>
      <c r="BT41" s="135"/>
      <c r="BU41" s="135"/>
    </row>
    <row r="42" spans="1:73">
      <c r="A42" s="135"/>
      <c r="B42" s="90"/>
      <c r="C42" s="766"/>
      <c r="D42" s="767"/>
      <c r="E42" s="767"/>
      <c r="F42" s="768"/>
      <c r="G42" s="226"/>
      <c r="H42" s="135"/>
      <c r="I42" s="97"/>
      <c r="J42" s="135"/>
      <c r="K42" s="27">
        <f t="shared" ref="K42:K48" si="6">ROUND(I42*$K$8,2)</f>
        <v>0</v>
      </c>
      <c r="L42" s="27"/>
      <c r="M42" s="215"/>
      <c r="N42" s="27">
        <f t="shared" si="5"/>
        <v>0</v>
      </c>
      <c r="O42" s="229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  <c r="BB42" s="135"/>
      <c r="BC42" s="135"/>
      <c r="BD42" s="135"/>
      <c r="BE42" s="135"/>
      <c r="BF42" s="135"/>
      <c r="BG42" s="135"/>
      <c r="BH42" s="135"/>
      <c r="BI42" s="135"/>
      <c r="BJ42" s="135"/>
      <c r="BK42" s="135"/>
      <c r="BL42" s="135"/>
      <c r="BM42" s="135"/>
      <c r="BN42" s="135"/>
      <c r="BO42" s="135"/>
      <c r="BP42" s="135"/>
      <c r="BQ42" s="135"/>
      <c r="BR42" s="135"/>
      <c r="BS42" s="135"/>
      <c r="BT42" s="135"/>
      <c r="BU42" s="135"/>
    </row>
    <row r="43" spans="1:73">
      <c r="A43" s="135"/>
      <c r="B43" s="90"/>
      <c r="C43" s="766"/>
      <c r="D43" s="767"/>
      <c r="E43" s="767"/>
      <c r="F43" s="768"/>
      <c r="G43" s="226"/>
      <c r="H43" s="135"/>
      <c r="I43" s="97"/>
      <c r="J43" s="135"/>
      <c r="K43" s="27">
        <f t="shared" si="6"/>
        <v>0</v>
      </c>
      <c r="L43" s="27"/>
      <c r="M43" s="215"/>
      <c r="N43" s="27">
        <f t="shared" si="5"/>
        <v>0</v>
      </c>
      <c r="O43" s="229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  <c r="BB43" s="135"/>
      <c r="BC43" s="135"/>
      <c r="BD43" s="135"/>
      <c r="BE43" s="135"/>
      <c r="BF43" s="135"/>
      <c r="BG43" s="135"/>
      <c r="BH43" s="135"/>
      <c r="BI43" s="135"/>
      <c r="BJ43" s="135"/>
      <c r="BK43" s="135"/>
      <c r="BL43" s="135"/>
      <c r="BM43" s="135"/>
      <c r="BN43" s="135"/>
      <c r="BO43" s="135"/>
      <c r="BP43" s="135"/>
      <c r="BQ43" s="135"/>
      <c r="BR43" s="135"/>
      <c r="BS43" s="135"/>
      <c r="BT43" s="135"/>
      <c r="BU43" s="135"/>
    </row>
    <row r="44" spans="1:73">
      <c r="A44" s="135"/>
      <c r="B44" s="90"/>
      <c r="C44" s="766"/>
      <c r="D44" s="767"/>
      <c r="E44" s="767"/>
      <c r="F44" s="768"/>
      <c r="G44" s="226"/>
      <c r="H44" s="135"/>
      <c r="I44" s="97"/>
      <c r="J44" s="135"/>
      <c r="K44" s="27">
        <f t="shared" si="6"/>
        <v>0</v>
      </c>
      <c r="L44" s="27"/>
      <c r="M44" s="215"/>
      <c r="N44" s="27">
        <f t="shared" si="5"/>
        <v>0</v>
      </c>
      <c r="O44" s="229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135"/>
      <c r="BG44" s="135"/>
      <c r="BH44" s="135"/>
      <c r="BI44" s="135"/>
      <c r="BJ44" s="135"/>
      <c r="BK44" s="135"/>
      <c r="BL44" s="135"/>
      <c r="BM44" s="135"/>
      <c r="BN44" s="135"/>
      <c r="BO44" s="135"/>
      <c r="BP44" s="135"/>
      <c r="BQ44" s="135"/>
      <c r="BR44" s="135"/>
      <c r="BS44" s="135"/>
      <c r="BT44" s="135"/>
      <c r="BU44" s="135"/>
    </row>
    <row r="45" spans="1:73">
      <c r="A45" s="135"/>
      <c r="B45" s="90"/>
      <c r="C45" s="766"/>
      <c r="D45" s="767"/>
      <c r="E45" s="767"/>
      <c r="F45" s="768"/>
      <c r="G45" s="226"/>
      <c r="H45" s="135"/>
      <c r="I45" s="97"/>
      <c r="J45" s="135"/>
      <c r="K45" s="27">
        <f t="shared" si="6"/>
        <v>0</v>
      </c>
      <c r="L45" s="27"/>
      <c r="M45" s="215"/>
      <c r="N45" s="27">
        <f t="shared" si="5"/>
        <v>0</v>
      </c>
      <c r="O45" s="229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  <c r="BB45" s="135"/>
      <c r="BC45" s="135"/>
      <c r="BD45" s="135"/>
      <c r="BE45" s="135"/>
      <c r="BF45" s="135"/>
      <c r="BG45" s="135"/>
      <c r="BH45" s="135"/>
      <c r="BI45" s="135"/>
      <c r="BJ45" s="135"/>
      <c r="BK45" s="135"/>
      <c r="BL45" s="135"/>
      <c r="BM45" s="135"/>
      <c r="BN45" s="135"/>
      <c r="BO45" s="135"/>
      <c r="BP45" s="135"/>
      <c r="BQ45" s="135"/>
      <c r="BR45" s="135"/>
      <c r="BS45" s="135"/>
      <c r="BT45" s="135"/>
      <c r="BU45" s="135"/>
    </row>
    <row r="46" spans="1:73">
      <c r="A46" s="135"/>
      <c r="B46" s="90"/>
      <c r="C46" s="766"/>
      <c r="D46" s="767"/>
      <c r="E46" s="767"/>
      <c r="F46" s="768"/>
      <c r="G46" s="226"/>
      <c r="H46" s="135"/>
      <c r="I46" s="97"/>
      <c r="J46" s="135"/>
      <c r="K46" s="27">
        <f t="shared" si="6"/>
        <v>0</v>
      </c>
      <c r="L46" s="27"/>
      <c r="M46" s="215"/>
      <c r="N46" s="27">
        <f t="shared" si="5"/>
        <v>0</v>
      </c>
      <c r="O46" s="229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  <c r="BB46" s="135"/>
      <c r="BC46" s="135"/>
      <c r="BD46" s="135"/>
      <c r="BE46" s="135"/>
      <c r="BF46" s="135"/>
      <c r="BG46" s="135"/>
      <c r="BH46" s="135"/>
      <c r="BI46" s="135"/>
      <c r="BJ46" s="135"/>
      <c r="BK46" s="135"/>
      <c r="BL46" s="135"/>
      <c r="BM46" s="135"/>
      <c r="BN46" s="135"/>
      <c r="BO46" s="135"/>
      <c r="BP46" s="135"/>
      <c r="BQ46" s="135"/>
      <c r="BR46" s="135"/>
      <c r="BS46" s="135"/>
      <c r="BT46" s="135"/>
      <c r="BU46" s="135"/>
    </row>
    <row r="47" spans="1:73">
      <c r="A47" s="135"/>
      <c r="B47" s="90"/>
      <c r="C47" s="766"/>
      <c r="D47" s="767"/>
      <c r="E47" s="767"/>
      <c r="F47" s="768"/>
      <c r="G47" s="226"/>
      <c r="H47" s="135"/>
      <c r="I47" s="97"/>
      <c r="J47" s="135"/>
      <c r="K47" s="27">
        <f t="shared" si="6"/>
        <v>0</v>
      </c>
      <c r="L47" s="27"/>
      <c r="M47" s="215"/>
      <c r="N47" s="27">
        <f t="shared" si="5"/>
        <v>0</v>
      </c>
      <c r="O47" s="228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5"/>
      <c r="BB47" s="135"/>
      <c r="BC47" s="135"/>
      <c r="BD47" s="135"/>
      <c r="BE47" s="135"/>
      <c r="BF47" s="135"/>
      <c r="BG47" s="135"/>
      <c r="BH47" s="135"/>
      <c r="BI47" s="135"/>
      <c r="BJ47" s="135"/>
      <c r="BK47" s="135"/>
      <c r="BL47" s="135"/>
      <c r="BM47" s="135"/>
      <c r="BN47" s="135"/>
      <c r="BO47" s="135"/>
      <c r="BP47" s="135"/>
      <c r="BQ47" s="135"/>
      <c r="BR47" s="135"/>
      <c r="BS47" s="135"/>
      <c r="BT47" s="135"/>
      <c r="BU47" s="135"/>
    </row>
    <row r="48" spans="1:73" ht="15.75" customHeight="1" thickBot="1">
      <c r="A48" s="135"/>
      <c r="B48" s="95"/>
      <c r="C48" s="756"/>
      <c r="D48" s="757"/>
      <c r="E48" s="757"/>
      <c r="F48" s="758"/>
      <c r="G48" s="227"/>
      <c r="H48" s="135"/>
      <c r="I48" s="98"/>
      <c r="J48" s="135"/>
      <c r="K48" s="28">
        <f t="shared" si="6"/>
        <v>0</v>
      </c>
      <c r="L48" s="28"/>
      <c r="M48" s="214"/>
      <c r="N48" s="28">
        <f t="shared" si="5"/>
        <v>0</v>
      </c>
      <c r="O48" s="230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5"/>
      <c r="BB48" s="135"/>
      <c r="BC48" s="135"/>
      <c r="BD48" s="135"/>
      <c r="BE48" s="135"/>
      <c r="BF48" s="135"/>
      <c r="BG48" s="135"/>
      <c r="BH48" s="135"/>
      <c r="BI48" s="135"/>
      <c r="BJ48" s="135"/>
      <c r="BK48" s="135"/>
      <c r="BL48" s="135"/>
      <c r="BM48" s="135"/>
      <c r="BN48" s="135"/>
      <c r="BO48" s="135"/>
      <c r="BP48" s="135"/>
      <c r="BQ48" s="135"/>
      <c r="BR48" s="135"/>
      <c r="BS48" s="135"/>
      <c r="BT48" s="135"/>
      <c r="BU48" s="135"/>
    </row>
    <row r="49" spans="1:73" ht="13.5" thickBot="1">
      <c r="A49" s="135"/>
      <c r="B49" s="135"/>
      <c r="C49" s="135"/>
      <c r="D49" s="135"/>
      <c r="E49" s="135"/>
      <c r="F49" s="135"/>
      <c r="G49" s="10" t="s">
        <v>1</v>
      </c>
      <c r="H49" s="135"/>
      <c r="I49" s="29">
        <f>SUM(I41:I48)</f>
        <v>0</v>
      </c>
      <c r="J49" s="135"/>
      <c r="K49" s="29">
        <f>SUM(K41:K48)</f>
        <v>0</v>
      </c>
      <c r="L49" s="164">
        <f>SUM(L41:L48)</f>
        <v>0</v>
      </c>
      <c r="M49" s="53"/>
      <c r="N49" s="29">
        <f>SUM(N41:N48)</f>
        <v>0</v>
      </c>
      <c r="O49" s="24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  <c r="BA49" s="135"/>
      <c r="BB49" s="135"/>
      <c r="BC49" s="135"/>
      <c r="BD49" s="135"/>
      <c r="BE49" s="135"/>
      <c r="BF49" s="135"/>
      <c r="BG49" s="135"/>
      <c r="BH49" s="135"/>
      <c r="BI49" s="135"/>
      <c r="BJ49" s="135"/>
      <c r="BK49" s="135"/>
      <c r="BL49" s="135"/>
      <c r="BM49" s="135"/>
      <c r="BN49" s="135"/>
      <c r="BO49" s="135"/>
      <c r="BP49" s="135"/>
      <c r="BQ49" s="135"/>
      <c r="BR49" s="135"/>
      <c r="BS49" s="135"/>
      <c r="BT49" s="135"/>
      <c r="BU49" s="135"/>
    </row>
    <row r="50" spans="1:73">
      <c r="A50" s="135"/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5"/>
      <c r="BB50" s="135"/>
      <c r="BC50" s="135"/>
      <c r="BD50" s="135"/>
      <c r="BE50" s="135"/>
      <c r="BF50" s="135"/>
      <c r="BG50" s="135"/>
      <c r="BH50" s="135"/>
      <c r="BI50" s="135"/>
      <c r="BJ50" s="135"/>
      <c r="BK50" s="135"/>
      <c r="BL50" s="135"/>
      <c r="BM50" s="135"/>
      <c r="BN50" s="135"/>
      <c r="BO50" s="135"/>
      <c r="BP50" s="135"/>
      <c r="BQ50" s="135"/>
      <c r="BR50" s="135"/>
      <c r="BS50" s="135"/>
      <c r="BT50" s="135"/>
      <c r="BU50" s="135"/>
    </row>
    <row r="51" spans="1:73" ht="13.5" thickBot="1">
      <c r="A51" s="135"/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5"/>
      <c r="BB51" s="135"/>
      <c r="BC51" s="135"/>
      <c r="BD51" s="135"/>
      <c r="BE51" s="135"/>
      <c r="BF51" s="135"/>
      <c r="BG51" s="135"/>
      <c r="BH51" s="135"/>
      <c r="BI51" s="135"/>
      <c r="BJ51" s="135"/>
      <c r="BK51" s="135"/>
      <c r="BL51" s="135"/>
      <c r="BM51" s="135"/>
      <c r="BN51" s="135"/>
      <c r="BO51" s="135"/>
      <c r="BP51" s="135"/>
      <c r="BQ51" s="135"/>
      <c r="BR51" s="135"/>
      <c r="BS51" s="135"/>
      <c r="BT51" s="135"/>
      <c r="BU51" s="135"/>
    </row>
    <row r="52" spans="1:73" ht="15.75" customHeight="1" thickBot="1">
      <c r="A52" s="135"/>
      <c r="B52" s="759" t="s">
        <v>65</v>
      </c>
      <c r="C52" s="761"/>
      <c r="D52" s="759" t="s">
        <v>66</v>
      </c>
      <c r="E52" s="760"/>
      <c r="F52" s="761"/>
      <c r="G52" s="32" t="s">
        <v>67</v>
      </c>
      <c r="H52" s="135"/>
      <c r="I52" s="762">
        <f>I16+I26+I37+I49</f>
        <v>0</v>
      </c>
      <c r="J52" s="135"/>
      <c r="K52" s="32" t="s">
        <v>69</v>
      </c>
      <c r="L52" s="165"/>
      <c r="M52" s="43"/>
      <c r="N52" s="32" t="s">
        <v>69</v>
      </c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  <c r="BA52" s="135"/>
      <c r="BB52" s="135"/>
      <c r="BC52" s="135"/>
      <c r="BD52" s="135"/>
      <c r="BE52" s="135"/>
      <c r="BF52" s="135"/>
      <c r="BG52" s="135"/>
      <c r="BH52" s="135"/>
      <c r="BI52" s="135"/>
      <c r="BJ52" s="135"/>
      <c r="BK52" s="135"/>
      <c r="BL52" s="135"/>
      <c r="BM52" s="135"/>
      <c r="BN52" s="135"/>
      <c r="BO52" s="135"/>
      <c r="BP52" s="135"/>
      <c r="BQ52" s="135"/>
      <c r="BR52" s="135"/>
      <c r="BS52" s="135"/>
      <c r="BT52" s="135"/>
      <c r="BU52" s="135"/>
    </row>
    <row r="53" spans="1:73" ht="32.25" customHeight="1" thickBot="1">
      <c r="A53" s="135"/>
      <c r="B53" s="764" t="str">
        <f>F5</f>
        <v>Nom complet</v>
      </c>
      <c r="C53" s="765"/>
      <c r="D53" s="698"/>
      <c r="E53" s="699"/>
      <c r="F53" s="700"/>
      <c r="G53" s="139" t="s">
        <v>68</v>
      </c>
      <c r="H53" s="135"/>
      <c r="I53" s="763"/>
      <c r="J53" s="135"/>
      <c r="K53" s="59">
        <f>K16+K26+K37+K49</f>
        <v>0</v>
      </c>
      <c r="L53" s="164">
        <f>L16+L26+L37+L49</f>
        <v>0</v>
      </c>
      <c r="M53" s="25"/>
      <c r="N53" s="59">
        <f>N16+N26+N37+N49</f>
        <v>0</v>
      </c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  <c r="BA53" s="135"/>
      <c r="BB53" s="135"/>
      <c r="BC53" s="135"/>
      <c r="BD53" s="135"/>
      <c r="BE53" s="135"/>
      <c r="BF53" s="135"/>
      <c r="BG53" s="135"/>
      <c r="BH53" s="135"/>
      <c r="BI53" s="135"/>
      <c r="BJ53" s="135"/>
      <c r="BK53" s="135"/>
      <c r="BL53" s="135"/>
      <c r="BM53" s="135"/>
      <c r="BN53" s="135"/>
      <c r="BO53" s="135"/>
      <c r="BP53" s="135"/>
      <c r="BQ53" s="135"/>
      <c r="BR53" s="135"/>
      <c r="BS53" s="135"/>
      <c r="BT53" s="135"/>
      <c r="BU53" s="135"/>
    </row>
    <row r="54" spans="1:73">
      <c r="A54" s="135"/>
      <c r="B54" s="135"/>
      <c r="C54" s="135"/>
      <c r="D54" s="135"/>
      <c r="E54" s="135"/>
      <c r="F54" s="135"/>
      <c r="G54" s="135"/>
      <c r="H54" s="135"/>
      <c r="I54" s="155"/>
      <c r="J54" s="135"/>
      <c r="K54" s="155"/>
      <c r="L54" s="15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  <c r="BA54" s="135"/>
      <c r="BB54" s="135"/>
      <c r="BC54" s="135"/>
      <c r="BD54" s="135"/>
      <c r="BE54" s="135"/>
      <c r="BF54" s="135"/>
      <c r="BG54" s="135"/>
      <c r="BH54" s="135"/>
      <c r="BI54" s="135"/>
      <c r="BJ54" s="135"/>
      <c r="BK54" s="135"/>
      <c r="BL54" s="135"/>
      <c r="BM54" s="135"/>
      <c r="BN54" s="135"/>
      <c r="BO54" s="135"/>
      <c r="BP54" s="135"/>
      <c r="BQ54" s="135"/>
      <c r="BR54" s="135"/>
      <c r="BS54" s="135"/>
      <c r="BT54" s="135"/>
      <c r="BU54" s="135"/>
    </row>
    <row r="55" spans="1:73" ht="15" customHeight="1">
      <c r="A55" s="135"/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5"/>
      <c r="AY55" s="135"/>
      <c r="AZ55" s="135"/>
      <c r="BA55" s="135"/>
      <c r="BB55" s="135"/>
      <c r="BC55" s="135"/>
      <c r="BD55" s="135"/>
      <c r="BE55" s="135"/>
      <c r="BF55" s="135"/>
      <c r="BG55" s="135"/>
      <c r="BH55" s="135"/>
      <c r="BI55" s="135"/>
      <c r="BJ55" s="135"/>
      <c r="BK55" s="135"/>
      <c r="BL55" s="135"/>
      <c r="BM55" s="135"/>
      <c r="BN55" s="135"/>
      <c r="BO55" s="135"/>
      <c r="BP55" s="135"/>
      <c r="BQ55" s="135"/>
      <c r="BR55" s="135"/>
      <c r="BS55" s="135"/>
      <c r="BT55" s="135"/>
      <c r="BU55" s="135"/>
    </row>
    <row r="56" spans="1:73" ht="15.75" customHeight="1">
      <c r="A56" s="135"/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  <c r="AX56" s="135"/>
      <c r="AY56" s="135"/>
      <c r="AZ56" s="135"/>
      <c r="BA56" s="135"/>
      <c r="BB56" s="135"/>
      <c r="BC56" s="135"/>
      <c r="BD56" s="135"/>
      <c r="BE56" s="135"/>
      <c r="BF56" s="135"/>
      <c r="BG56" s="135"/>
      <c r="BH56" s="135"/>
      <c r="BI56" s="135"/>
      <c r="BJ56" s="135"/>
      <c r="BK56" s="135"/>
      <c r="BL56" s="135"/>
      <c r="BM56" s="135"/>
      <c r="BN56" s="135"/>
      <c r="BO56" s="135"/>
      <c r="BP56" s="135"/>
      <c r="BQ56" s="135"/>
      <c r="BR56" s="135"/>
      <c r="BS56" s="135"/>
      <c r="BT56" s="135"/>
      <c r="BU56" s="135"/>
    </row>
    <row r="57" spans="1:73" ht="15.75">
      <c r="A57" s="135"/>
      <c r="B57" s="140" t="s">
        <v>113</v>
      </c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35"/>
      <c r="AT57" s="135"/>
      <c r="AU57" s="135"/>
      <c r="AV57" s="135"/>
      <c r="AW57" s="135"/>
      <c r="AX57" s="135"/>
      <c r="AY57" s="135"/>
      <c r="AZ57" s="135"/>
      <c r="BA57" s="135"/>
      <c r="BB57" s="135"/>
      <c r="BC57" s="135"/>
      <c r="BD57" s="135"/>
      <c r="BE57" s="135"/>
      <c r="BF57" s="135"/>
      <c r="BG57" s="135"/>
      <c r="BH57" s="135"/>
      <c r="BI57" s="135"/>
      <c r="BJ57" s="135"/>
      <c r="BK57" s="135"/>
      <c r="BL57" s="135"/>
      <c r="BM57" s="135"/>
      <c r="BN57" s="135"/>
      <c r="BO57" s="135"/>
      <c r="BP57" s="135"/>
      <c r="BQ57" s="135"/>
      <c r="BR57" s="135"/>
      <c r="BS57" s="135"/>
      <c r="BT57" s="135"/>
      <c r="BU57" s="135"/>
    </row>
    <row r="58" spans="1:73" ht="15.75">
      <c r="A58" s="135"/>
      <c r="B58" s="416" t="s">
        <v>144</v>
      </c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135"/>
      <c r="AV58" s="135"/>
      <c r="AW58" s="135"/>
      <c r="AX58" s="135"/>
      <c r="AY58" s="135"/>
      <c r="AZ58" s="135"/>
      <c r="BA58" s="135"/>
      <c r="BB58" s="135"/>
      <c r="BC58" s="135"/>
      <c r="BD58" s="135"/>
      <c r="BE58" s="135"/>
      <c r="BF58" s="135"/>
      <c r="BG58" s="135"/>
      <c r="BH58" s="135"/>
      <c r="BI58" s="135"/>
      <c r="BJ58" s="135"/>
      <c r="BK58" s="135"/>
      <c r="BL58" s="135"/>
      <c r="BM58" s="135"/>
      <c r="BN58" s="135"/>
      <c r="BO58" s="135"/>
      <c r="BP58" s="135"/>
      <c r="BQ58" s="135"/>
      <c r="BR58" s="135"/>
      <c r="BS58" s="135"/>
      <c r="BT58" s="135"/>
      <c r="BU58" s="135"/>
    </row>
    <row r="59" spans="1:73">
      <c r="A59" s="135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  <c r="AE59" s="135"/>
      <c r="AF59" s="135"/>
      <c r="AG59" s="135"/>
      <c r="AH59" s="135"/>
      <c r="AI59" s="135"/>
      <c r="AJ59" s="135"/>
      <c r="AK59" s="135"/>
      <c r="AL59" s="135"/>
      <c r="AM59" s="135"/>
      <c r="AN59" s="135"/>
      <c r="AO59" s="135"/>
      <c r="AP59" s="135"/>
      <c r="AQ59" s="135"/>
      <c r="AR59" s="135"/>
      <c r="AS59" s="135"/>
      <c r="AT59" s="135"/>
      <c r="AU59" s="135"/>
      <c r="AV59" s="135"/>
      <c r="AW59" s="135"/>
      <c r="AX59" s="135"/>
      <c r="AY59" s="135"/>
      <c r="AZ59" s="135"/>
      <c r="BA59" s="135"/>
      <c r="BB59" s="135"/>
      <c r="BC59" s="135"/>
      <c r="BD59" s="135"/>
      <c r="BE59" s="135"/>
      <c r="BF59" s="135"/>
      <c r="BG59" s="135"/>
      <c r="BH59" s="135"/>
      <c r="BI59" s="135"/>
      <c r="BJ59" s="135"/>
      <c r="BK59" s="135"/>
      <c r="BL59" s="135"/>
      <c r="BM59" s="135"/>
      <c r="BN59" s="135"/>
      <c r="BO59" s="135"/>
      <c r="BP59" s="135"/>
      <c r="BQ59" s="135"/>
      <c r="BR59" s="135"/>
      <c r="BS59" s="135"/>
      <c r="BT59" s="135"/>
      <c r="BU59" s="135"/>
    </row>
    <row r="60" spans="1:73">
      <c r="A60" s="135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  <c r="AE60" s="135"/>
      <c r="AF60" s="135"/>
      <c r="AG60" s="135"/>
      <c r="AH60" s="135"/>
      <c r="AI60" s="135"/>
      <c r="AJ60" s="135"/>
      <c r="AK60" s="135"/>
      <c r="AL60" s="135"/>
      <c r="AM60" s="135"/>
      <c r="AN60" s="135"/>
      <c r="AO60" s="135"/>
      <c r="AP60" s="135"/>
      <c r="AQ60" s="135"/>
      <c r="AR60" s="135"/>
      <c r="AS60" s="135"/>
      <c r="AT60" s="135"/>
      <c r="AU60" s="135"/>
      <c r="AV60" s="135"/>
      <c r="AW60" s="135"/>
      <c r="AX60" s="135"/>
      <c r="AY60" s="135"/>
      <c r="AZ60" s="135"/>
      <c r="BA60" s="135"/>
      <c r="BB60" s="135"/>
      <c r="BC60" s="135"/>
      <c r="BD60" s="135"/>
      <c r="BE60" s="135"/>
      <c r="BF60" s="135"/>
      <c r="BG60" s="135"/>
      <c r="BH60" s="135"/>
      <c r="BI60" s="135"/>
      <c r="BJ60" s="135"/>
      <c r="BK60" s="135"/>
      <c r="BL60" s="135"/>
      <c r="BM60" s="135"/>
      <c r="BN60" s="135"/>
      <c r="BO60" s="135"/>
      <c r="BP60" s="135"/>
      <c r="BQ60" s="135"/>
      <c r="BR60" s="135"/>
      <c r="BS60" s="135"/>
      <c r="BT60" s="135"/>
      <c r="BU60" s="135"/>
    </row>
    <row r="61" spans="1:73">
      <c r="A61" s="135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  <c r="AE61" s="135"/>
      <c r="AF61" s="135"/>
      <c r="AG61" s="135"/>
      <c r="AH61" s="135"/>
      <c r="AI61" s="135"/>
      <c r="AJ61" s="135"/>
      <c r="AK61" s="135"/>
      <c r="AL61" s="135"/>
      <c r="AM61" s="135"/>
      <c r="AN61" s="135"/>
      <c r="AO61" s="135"/>
      <c r="AP61" s="135"/>
      <c r="AQ61" s="135"/>
      <c r="AR61" s="135"/>
      <c r="AS61" s="135"/>
      <c r="AT61" s="135"/>
      <c r="AU61" s="135"/>
      <c r="AV61" s="135"/>
      <c r="AW61" s="135"/>
      <c r="AX61" s="135"/>
      <c r="AY61" s="135"/>
      <c r="AZ61" s="135"/>
      <c r="BA61" s="135"/>
      <c r="BB61" s="135"/>
      <c r="BC61" s="135"/>
      <c r="BD61" s="135"/>
      <c r="BE61" s="135"/>
      <c r="BF61" s="135"/>
      <c r="BG61" s="135"/>
      <c r="BH61" s="135"/>
      <c r="BI61" s="135"/>
      <c r="BJ61" s="135"/>
      <c r="BK61" s="135"/>
      <c r="BL61" s="135"/>
      <c r="BM61" s="135"/>
      <c r="BN61" s="135"/>
      <c r="BO61" s="135"/>
      <c r="BP61" s="135"/>
      <c r="BQ61" s="135"/>
      <c r="BR61" s="135"/>
      <c r="BS61" s="135"/>
      <c r="BT61" s="135"/>
      <c r="BU61" s="135"/>
    </row>
    <row r="62" spans="1:73">
      <c r="A62" s="135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  <c r="AE62" s="135"/>
      <c r="AF62" s="135"/>
      <c r="AG62" s="135"/>
      <c r="AH62" s="135"/>
      <c r="AI62" s="135"/>
      <c r="AJ62" s="135"/>
      <c r="AK62" s="135"/>
      <c r="AL62" s="135"/>
      <c r="AM62" s="135"/>
      <c r="AN62" s="135"/>
      <c r="AO62" s="135"/>
      <c r="AP62" s="135"/>
      <c r="AQ62" s="135"/>
      <c r="AR62" s="135"/>
      <c r="AS62" s="135"/>
      <c r="AT62" s="135"/>
      <c r="AU62" s="135"/>
      <c r="AV62" s="135"/>
      <c r="AW62" s="135"/>
      <c r="AX62" s="135"/>
      <c r="AY62" s="135"/>
      <c r="AZ62" s="135"/>
      <c r="BA62" s="135"/>
      <c r="BB62" s="135"/>
      <c r="BC62" s="135"/>
      <c r="BD62" s="135"/>
      <c r="BE62" s="135"/>
      <c r="BF62" s="135"/>
      <c r="BG62" s="135"/>
      <c r="BH62" s="135"/>
      <c r="BI62" s="135"/>
      <c r="BJ62" s="135"/>
      <c r="BK62" s="135"/>
      <c r="BL62" s="135"/>
      <c r="BM62" s="135"/>
      <c r="BN62" s="135"/>
      <c r="BO62" s="135"/>
      <c r="BP62" s="135"/>
      <c r="BQ62" s="135"/>
      <c r="BR62" s="135"/>
      <c r="BS62" s="135"/>
      <c r="BT62" s="135"/>
      <c r="BU62" s="135"/>
    </row>
    <row r="63" spans="1:73">
      <c r="A63" s="135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  <c r="AE63" s="135"/>
      <c r="AF63" s="135"/>
      <c r="AG63" s="135"/>
      <c r="AH63" s="135"/>
      <c r="AI63" s="135"/>
      <c r="AJ63" s="135"/>
      <c r="AK63" s="135"/>
      <c r="AL63" s="135"/>
      <c r="AM63" s="135"/>
      <c r="AN63" s="135"/>
      <c r="AO63" s="135"/>
      <c r="AP63" s="135"/>
      <c r="AQ63" s="135"/>
      <c r="AR63" s="135"/>
      <c r="AS63" s="135"/>
      <c r="AT63" s="135"/>
      <c r="AU63" s="135"/>
      <c r="AV63" s="135"/>
      <c r="AW63" s="135"/>
      <c r="AX63" s="135"/>
      <c r="AY63" s="135"/>
      <c r="AZ63" s="135"/>
      <c r="BA63" s="135"/>
      <c r="BB63" s="135"/>
      <c r="BC63" s="135"/>
      <c r="BD63" s="135"/>
      <c r="BE63" s="135"/>
      <c r="BF63" s="135"/>
      <c r="BG63" s="135"/>
      <c r="BH63" s="135"/>
      <c r="BI63" s="135"/>
      <c r="BJ63" s="135"/>
      <c r="BK63" s="135"/>
      <c r="BL63" s="135"/>
      <c r="BM63" s="135"/>
      <c r="BN63" s="135"/>
      <c r="BO63" s="135"/>
      <c r="BP63" s="135"/>
      <c r="BQ63" s="135"/>
      <c r="BR63" s="135"/>
      <c r="BS63" s="135"/>
      <c r="BT63" s="135"/>
      <c r="BU63" s="135"/>
    </row>
    <row r="64" spans="1:73">
      <c r="A64" s="135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  <c r="AE64" s="135"/>
      <c r="AF64" s="135"/>
      <c r="AG64" s="135"/>
      <c r="AH64" s="135"/>
      <c r="AI64" s="135"/>
      <c r="AJ64" s="135"/>
      <c r="AK64" s="135"/>
      <c r="AL64" s="135"/>
      <c r="AM64" s="135"/>
      <c r="AN64" s="135"/>
      <c r="AO64" s="135"/>
      <c r="AP64" s="135"/>
      <c r="AQ64" s="135"/>
      <c r="AR64" s="135"/>
      <c r="AS64" s="135"/>
      <c r="AT64" s="135"/>
      <c r="AU64" s="135"/>
      <c r="AV64" s="135"/>
      <c r="AW64" s="135"/>
      <c r="AX64" s="135"/>
      <c r="AY64" s="135"/>
      <c r="AZ64" s="135"/>
      <c r="BA64" s="135"/>
      <c r="BB64" s="135"/>
      <c r="BC64" s="135"/>
      <c r="BD64" s="135"/>
      <c r="BE64" s="135"/>
      <c r="BF64" s="135"/>
      <c r="BG64" s="135"/>
      <c r="BH64" s="135"/>
      <c r="BI64" s="135"/>
      <c r="BJ64" s="135"/>
      <c r="BK64" s="135"/>
      <c r="BL64" s="135"/>
      <c r="BM64" s="135"/>
      <c r="BN64" s="135"/>
      <c r="BO64" s="135"/>
      <c r="BP64" s="135"/>
      <c r="BQ64" s="135"/>
      <c r="BR64" s="135"/>
      <c r="BS64" s="135"/>
      <c r="BT64" s="135"/>
      <c r="BU64" s="135"/>
    </row>
    <row r="65" spans="1:70">
      <c r="A65" s="135"/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  <c r="AE65" s="135"/>
      <c r="AF65" s="135"/>
      <c r="AG65" s="135"/>
      <c r="AH65" s="135"/>
      <c r="AI65" s="135"/>
      <c r="AJ65" s="135"/>
      <c r="AK65" s="135"/>
      <c r="AL65" s="135"/>
      <c r="AM65" s="135"/>
      <c r="AN65" s="135"/>
      <c r="AO65" s="135"/>
      <c r="AP65" s="135"/>
      <c r="AQ65" s="135"/>
      <c r="AR65" s="135"/>
      <c r="AS65" s="135"/>
      <c r="AT65" s="135"/>
      <c r="AU65" s="135"/>
      <c r="AV65" s="135"/>
      <c r="AW65" s="135"/>
      <c r="AX65" s="135"/>
      <c r="AY65" s="135"/>
      <c r="AZ65" s="135"/>
      <c r="BA65" s="135"/>
      <c r="BB65" s="135"/>
      <c r="BC65" s="135"/>
      <c r="BD65" s="135"/>
      <c r="BE65" s="135"/>
      <c r="BF65" s="135"/>
      <c r="BG65" s="135"/>
      <c r="BH65" s="135"/>
      <c r="BI65" s="135"/>
      <c r="BJ65" s="135"/>
      <c r="BK65" s="135"/>
      <c r="BL65" s="135"/>
      <c r="BM65" s="135"/>
      <c r="BN65" s="135"/>
      <c r="BO65" s="135"/>
      <c r="BP65" s="135"/>
      <c r="BQ65" s="135"/>
      <c r="BR65" s="135"/>
    </row>
    <row r="66" spans="1:70">
      <c r="A66" s="135"/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  <c r="AH66" s="135"/>
      <c r="AI66" s="135"/>
      <c r="AJ66" s="135"/>
      <c r="AK66" s="135"/>
      <c r="AL66" s="135"/>
      <c r="AM66" s="135"/>
      <c r="AN66" s="135"/>
      <c r="AO66" s="135"/>
      <c r="AP66" s="135"/>
      <c r="AQ66" s="135"/>
      <c r="AR66" s="135"/>
      <c r="AS66" s="135"/>
      <c r="AT66" s="135"/>
      <c r="AU66" s="135"/>
      <c r="AV66" s="135"/>
      <c r="AW66" s="135"/>
      <c r="AX66" s="135"/>
      <c r="AY66" s="135"/>
      <c r="AZ66" s="135"/>
      <c r="BA66" s="135"/>
      <c r="BB66" s="135"/>
      <c r="BC66" s="135"/>
      <c r="BD66" s="135"/>
      <c r="BE66" s="135"/>
      <c r="BF66" s="135"/>
      <c r="BG66" s="135"/>
      <c r="BH66" s="135"/>
      <c r="BI66" s="135"/>
      <c r="BJ66" s="135"/>
      <c r="BK66" s="135"/>
      <c r="BL66" s="135"/>
      <c r="BM66" s="135"/>
      <c r="BN66" s="135"/>
      <c r="BO66" s="135"/>
      <c r="BP66" s="135"/>
      <c r="BQ66" s="135"/>
      <c r="BR66" s="135"/>
    </row>
    <row r="67" spans="1:70">
      <c r="A67" s="135"/>
      <c r="B67" s="135"/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135"/>
      <c r="AJ67" s="135"/>
      <c r="AK67" s="135"/>
      <c r="AL67" s="135"/>
      <c r="AM67" s="135"/>
      <c r="AN67" s="135"/>
      <c r="AO67" s="135"/>
      <c r="AP67" s="135"/>
      <c r="AQ67" s="135"/>
      <c r="AR67" s="135"/>
      <c r="AS67" s="135"/>
      <c r="AT67" s="135"/>
      <c r="AU67" s="135"/>
      <c r="AV67" s="135"/>
      <c r="AW67" s="135"/>
      <c r="AX67" s="135"/>
      <c r="AY67" s="135"/>
      <c r="AZ67" s="135"/>
      <c r="BA67" s="135"/>
      <c r="BB67" s="135"/>
      <c r="BC67" s="135"/>
      <c r="BD67" s="135"/>
      <c r="BE67" s="135"/>
      <c r="BF67" s="135"/>
      <c r="BG67" s="135"/>
      <c r="BH67" s="135"/>
      <c r="BI67" s="135"/>
      <c r="BJ67" s="135"/>
      <c r="BK67" s="135"/>
      <c r="BL67" s="135"/>
      <c r="BM67" s="135"/>
      <c r="BN67" s="135"/>
      <c r="BO67" s="135"/>
      <c r="BP67" s="135"/>
      <c r="BQ67" s="135"/>
      <c r="BR67" s="135"/>
    </row>
    <row r="68" spans="1:70">
      <c r="A68" s="135"/>
      <c r="B68" s="135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135"/>
      <c r="AS68" s="135"/>
      <c r="AT68" s="135"/>
      <c r="AU68" s="135"/>
      <c r="AV68" s="135"/>
      <c r="AW68" s="135"/>
      <c r="AX68" s="135"/>
      <c r="AY68" s="135"/>
      <c r="AZ68" s="135"/>
      <c r="BA68" s="135"/>
      <c r="BB68" s="135"/>
      <c r="BC68" s="135"/>
      <c r="BD68" s="135"/>
      <c r="BE68" s="135"/>
      <c r="BF68" s="135"/>
      <c r="BG68" s="135"/>
      <c r="BH68" s="135"/>
      <c r="BI68" s="135"/>
      <c r="BJ68" s="135"/>
      <c r="BK68" s="135"/>
      <c r="BL68" s="135"/>
      <c r="BM68" s="135"/>
      <c r="BN68" s="135"/>
      <c r="BO68" s="135"/>
      <c r="BP68" s="135"/>
      <c r="BQ68" s="135"/>
      <c r="BR68" s="135"/>
    </row>
    <row r="69" spans="1:70">
      <c r="A69" s="135"/>
      <c r="B69" s="135"/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5"/>
      <c r="AI69" s="135"/>
      <c r="AJ69" s="135"/>
      <c r="AK69" s="135"/>
      <c r="AL69" s="135"/>
      <c r="AM69" s="135"/>
      <c r="AN69" s="135"/>
      <c r="AO69" s="135"/>
      <c r="AP69" s="135"/>
      <c r="AQ69" s="135"/>
      <c r="AR69" s="135"/>
      <c r="AS69" s="135"/>
      <c r="AT69" s="135"/>
      <c r="AU69" s="135"/>
      <c r="AV69" s="135"/>
      <c r="AW69" s="135"/>
      <c r="AX69" s="135"/>
      <c r="AY69" s="135"/>
      <c r="AZ69" s="135"/>
      <c r="BA69" s="135"/>
      <c r="BB69" s="135"/>
      <c r="BC69" s="135"/>
      <c r="BD69" s="135"/>
      <c r="BE69" s="135"/>
      <c r="BF69" s="135"/>
      <c r="BG69" s="135"/>
      <c r="BH69" s="135"/>
      <c r="BI69" s="135"/>
      <c r="BJ69" s="135"/>
      <c r="BK69" s="135"/>
      <c r="BL69" s="135"/>
      <c r="BM69" s="135"/>
      <c r="BN69" s="135"/>
      <c r="BO69" s="135"/>
      <c r="BP69" s="135"/>
      <c r="BQ69" s="135"/>
      <c r="BR69" s="135"/>
    </row>
    <row r="70" spans="1:70">
      <c r="A70" s="135"/>
      <c r="B70" s="135"/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5"/>
      <c r="AJ70" s="135"/>
      <c r="AK70" s="135"/>
      <c r="AL70" s="135"/>
      <c r="AM70" s="135"/>
      <c r="AN70" s="135"/>
      <c r="AO70" s="135"/>
      <c r="AP70" s="135"/>
      <c r="AQ70" s="135"/>
      <c r="AR70" s="135"/>
      <c r="AS70" s="135"/>
      <c r="AT70" s="135"/>
      <c r="AU70" s="135"/>
      <c r="AV70" s="135"/>
      <c r="AW70" s="135"/>
      <c r="AX70" s="135"/>
      <c r="AY70" s="135"/>
      <c r="AZ70" s="135"/>
      <c r="BA70" s="135"/>
      <c r="BB70" s="135"/>
      <c r="BC70" s="135"/>
      <c r="BD70" s="135"/>
      <c r="BE70" s="135"/>
      <c r="BF70" s="135"/>
      <c r="BG70" s="135"/>
      <c r="BH70" s="135"/>
      <c r="BI70" s="135"/>
      <c r="BJ70" s="135"/>
      <c r="BK70" s="135"/>
      <c r="BL70" s="135"/>
      <c r="BM70" s="135"/>
      <c r="BN70" s="135"/>
      <c r="BO70" s="135"/>
      <c r="BP70" s="135"/>
      <c r="BQ70" s="135"/>
      <c r="BR70" s="135"/>
    </row>
    <row r="71" spans="1:70">
      <c r="A71" s="135"/>
      <c r="B71" s="135"/>
      <c r="C71" s="156" t="s">
        <v>12</v>
      </c>
      <c r="D71" s="156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5"/>
      <c r="AI71" s="135"/>
      <c r="AJ71" s="135"/>
      <c r="AK71" s="135"/>
      <c r="AL71" s="135"/>
      <c r="AM71" s="135"/>
      <c r="AN71" s="135"/>
      <c r="AO71" s="135"/>
      <c r="AP71" s="135"/>
      <c r="AQ71" s="135"/>
      <c r="AR71" s="135"/>
      <c r="AS71" s="135"/>
      <c r="AT71" s="135"/>
      <c r="AU71" s="135"/>
      <c r="AV71" s="135"/>
      <c r="AW71" s="135"/>
      <c r="AX71" s="135"/>
      <c r="AY71" s="135"/>
      <c r="AZ71" s="135"/>
      <c r="BA71" s="135"/>
      <c r="BB71" s="135"/>
      <c r="BC71" s="135"/>
      <c r="BD71" s="135"/>
      <c r="BE71" s="135"/>
      <c r="BF71" s="135"/>
      <c r="BG71" s="135"/>
      <c r="BH71" s="135"/>
      <c r="BI71" s="135"/>
      <c r="BJ71" s="135"/>
      <c r="BK71" s="135"/>
      <c r="BL71" s="135"/>
      <c r="BM71" s="135"/>
      <c r="BN71" s="135"/>
      <c r="BO71" s="135"/>
    </row>
    <row r="72" spans="1:70" ht="15.75" hidden="1">
      <c r="A72" s="135"/>
      <c r="C72" s="5">
        <v>0</v>
      </c>
      <c r="D72" s="5"/>
      <c r="E72" s="6" t="s">
        <v>13</v>
      </c>
      <c r="F72" s="4"/>
      <c r="G72" s="4"/>
      <c r="H72" s="4"/>
      <c r="I72" s="4"/>
      <c r="J72" s="150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  <c r="AE72" s="135"/>
      <c r="AF72" s="135"/>
      <c r="AG72" s="135"/>
      <c r="AH72" s="135"/>
      <c r="AI72" s="135"/>
      <c r="AJ72" s="135"/>
      <c r="AK72" s="135"/>
      <c r="AL72" s="135"/>
      <c r="AM72" s="135"/>
      <c r="AN72" s="135"/>
      <c r="AO72" s="135"/>
      <c r="AP72" s="135"/>
      <c r="AQ72" s="135"/>
      <c r="AR72" s="135"/>
      <c r="AS72" s="135"/>
      <c r="AT72" s="135"/>
      <c r="AU72" s="135"/>
      <c r="AV72" s="135"/>
      <c r="AW72" s="135"/>
      <c r="AX72" s="135"/>
      <c r="AY72" s="135"/>
      <c r="AZ72" s="135"/>
      <c r="BA72" s="135"/>
      <c r="BB72" s="135"/>
      <c r="BC72" s="135"/>
      <c r="BD72" s="135"/>
      <c r="BE72" s="135"/>
      <c r="BF72" s="135"/>
      <c r="BG72" s="135"/>
      <c r="BH72" s="135"/>
      <c r="BI72" s="135"/>
      <c r="BJ72" s="135"/>
      <c r="BK72" s="135"/>
      <c r="BL72" s="135"/>
      <c r="BM72" s="135"/>
      <c r="BN72" s="135"/>
      <c r="BO72" s="135"/>
    </row>
    <row r="73" spans="1:70" hidden="1">
      <c r="A73" s="135"/>
      <c r="B73" s="135"/>
      <c r="C73" s="135" t="s">
        <v>14</v>
      </c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  <c r="AD73" s="135"/>
      <c r="AE73" s="135"/>
      <c r="AF73" s="135"/>
      <c r="AG73" s="135"/>
      <c r="AH73" s="135"/>
      <c r="AI73" s="135"/>
      <c r="AJ73" s="135"/>
      <c r="AK73" s="135"/>
      <c r="AL73" s="135"/>
      <c r="AM73" s="135"/>
      <c r="AN73" s="135"/>
      <c r="AO73" s="135"/>
      <c r="AP73" s="135"/>
      <c r="AQ73" s="135"/>
      <c r="AR73" s="135"/>
      <c r="AS73" s="135"/>
      <c r="AT73" s="135"/>
      <c r="AU73" s="135"/>
      <c r="AV73" s="135"/>
      <c r="AW73" s="135"/>
      <c r="AX73" s="135"/>
      <c r="AY73" s="135"/>
      <c r="AZ73" s="135"/>
      <c r="BA73" s="135"/>
      <c r="BB73" s="135"/>
      <c r="BC73" s="135"/>
      <c r="BD73" s="135"/>
      <c r="BE73" s="135"/>
      <c r="BF73" s="135"/>
      <c r="BG73" s="135"/>
      <c r="BH73" s="135"/>
      <c r="BI73" s="135"/>
      <c r="BJ73" s="135"/>
      <c r="BK73" s="135"/>
      <c r="BL73" s="135"/>
      <c r="BM73" s="135"/>
      <c r="BN73" s="135"/>
      <c r="BO73" s="135"/>
    </row>
    <row r="74" spans="1:70" hidden="1">
      <c r="A74" s="135"/>
      <c r="B74" s="135"/>
      <c r="C74" s="135" t="s">
        <v>15</v>
      </c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  <c r="AF74" s="135"/>
      <c r="AG74" s="135"/>
      <c r="AH74" s="135"/>
      <c r="AI74" s="135"/>
      <c r="AJ74" s="135"/>
      <c r="AK74" s="135"/>
      <c r="AL74" s="135"/>
      <c r="AM74" s="135"/>
      <c r="AN74" s="135"/>
      <c r="AO74" s="135"/>
      <c r="AP74" s="135"/>
      <c r="AQ74" s="135"/>
      <c r="AR74" s="135"/>
      <c r="AS74" s="135"/>
      <c r="AT74" s="135"/>
      <c r="AU74" s="135"/>
      <c r="AV74" s="135"/>
      <c r="AW74" s="135"/>
      <c r="AX74" s="135"/>
      <c r="AY74" s="135"/>
      <c r="AZ74" s="135"/>
      <c r="BA74" s="135"/>
      <c r="BB74" s="135"/>
      <c r="BC74" s="135"/>
      <c r="BD74" s="135"/>
      <c r="BE74" s="135"/>
      <c r="BF74" s="135"/>
      <c r="BG74" s="135"/>
      <c r="BH74" s="135"/>
      <c r="BI74" s="135"/>
      <c r="BJ74" s="135"/>
      <c r="BK74" s="135"/>
      <c r="BL74" s="135"/>
      <c r="BM74" s="135"/>
      <c r="BN74" s="135"/>
      <c r="BO74" s="135"/>
    </row>
    <row r="75" spans="1:70" hidden="1">
      <c r="A75" s="135"/>
      <c r="B75" s="135"/>
      <c r="C75" s="157">
        <v>40360</v>
      </c>
      <c r="D75" s="157"/>
      <c r="E75" s="158">
        <v>1</v>
      </c>
      <c r="F75" s="135" t="s">
        <v>16</v>
      </c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35"/>
      <c r="AK75" s="135"/>
      <c r="AL75" s="135"/>
      <c r="AM75" s="135"/>
      <c r="AN75" s="135"/>
      <c r="AO75" s="135"/>
      <c r="AP75" s="135"/>
      <c r="AQ75" s="135"/>
      <c r="AR75" s="135"/>
      <c r="AS75" s="135"/>
      <c r="AT75" s="135"/>
      <c r="AU75" s="135"/>
      <c r="AV75" s="135"/>
      <c r="AW75" s="135"/>
      <c r="AX75" s="135"/>
      <c r="AY75" s="135"/>
      <c r="AZ75" s="135"/>
      <c r="BA75" s="135"/>
      <c r="BB75" s="135"/>
      <c r="BC75" s="135"/>
      <c r="BD75" s="135"/>
      <c r="BE75" s="135"/>
      <c r="BF75" s="135"/>
      <c r="BG75" s="135"/>
      <c r="BH75" s="135"/>
      <c r="BI75" s="135"/>
      <c r="BJ75" s="135"/>
      <c r="BK75" s="135"/>
      <c r="BL75" s="135"/>
      <c r="BM75" s="135"/>
      <c r="BN75" s="135"/>
      <c r="BO75" s="135"/>
    </row>
    <row r="76" spans="1:70" hidden="1">
      <c r="A76" s="135"/>
      <c r="B76" s="135"/>
      <c r="C76" s="157">
        <v>42186</v>
      </c>
      <c r="D76" s="157"/>
      <c r="E76" s="158">
        <v>0.75</v>
      </c>
      <c r="F76" s="135" t="s">
        <v>17</v>
      </c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135"/>
      <c r="AS76" s="135"/>
      <c r="AT76" s="135"/>
      <c r="AU76" s="135"/>
      <c r="AV76" s="135"/>
      <c r="AW76" s="135"/>
      <c r="AX76" s="135"/>
      <c r="AY76" s="135"/>
      <c r="AZ76" s="135"/>
      <c r="BA76" s="135"/>
      <c r="BB76" s="135"/>
      <c r="BC76" s="135"/>
      <c r="BD76" s="135"/>
      <c r="BE76" s="135"/>
      <c r="BF76" s="135"/>
      <c r="BG76" s="135"/>
      <c r="BH76" s="135"/>
      <c r="BI76" s="135"/>
      <c r="BJ76" s="135"/>
      <c r="BK76" s="135"/>
      <c r="BL76" s="135"/>
      <c r="BM76" s="135"/>
      <c r="BN76" s="135"/>
      <c r="BO76" s="135"/>
    </row>
    <row r="77" spans="1:70" hidden="1">
      <c r="A77" s="135"/>
      <c r="B77" s="135"/>
      <c r="C77" s="157">
        <v>42186</v>
      </c>
      <c r="D77" s="157"/>
      <c r="E77" s="158">
        <v>0.5</v>
      </c>
      <c r="F77" s="135" t="s">
        <v>18</v>
      </c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5"/>
      <c r="AI77" s="135"/>
      <c r="AJ77" s="135"/>
      <c r="AK77" s="135"/>
      <c r="AL77" s="135"/>
      <c r="AM77" s="135"/>
      <c r="AN77" s="135"/>
      <c r="AO77" s="135"/>
      <c r="AP77" s="135"/>
      <c r="AQ77" s="135"/>
      <c r="AR77" s="135"/>
      <c r="AS77" s="135"/>
      <c r="AT77" s="135"/>
      <c r="AU77" s="135"/>
      <c r="AV77" s="135"/>
      <c r="AW77" s="135"/>
      <c r="AX77" s="135"/>
      <c r="AY77" s="135"/>
      <c r="AZ77" s="135"/>
      <c r="BA77" s="135"/>
      <c r="BB77" s="135"/>
      <c r="BC77" s="135"/>
      <c r="BD77" s="135"/>
      <c r="BE77" s="135"/>
      <c r="BF77" s="135"/>
      <c r="BG77" s="135"/>
      <c r="BH77" s="135"/>
      <c r="BI77" s="135"/>
      <c r="BJ77" s="135"/>
      <c r="BK77" s="135"/>
      <c r="BL77" s="135"/>
      <c r="BM77" s="135"/>
      <c r="BN77" s="135"/>
      <c r="BO77" s="135"/>
    </row>
    <row r="78" spans="1:70" hidden="1">
      <c r="A78" s="135"/>
      <c r="B78" s="135"/>
      <c r="C78" s="157">
        <v>42917</v>
      </c>
      <c r="D78" s="157"/>
      <c r="E78" s="158">
        <v>0.25</v>
      </c>
      <c r="F78" s="135" t="s">
        <v>19</v>
      </c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5"/>
      <c r="AI78" s="135"/>
      <c r="AJ78" s="135"/>
      <c r="AK78" s="135"/>
      <c r="AL78" s="135"/>
      <c r="AM78" s="135"/>
      <c r="AN78" s="135"/>
      <c r="AO78" s="135"/>
      <c r="AP78" s="135"/>
      <c r="AQ78" s="135"/>
      <c r="AR78" s="135"/>
      <c r="AS78" s="135"/>
      <c r="AT78" s="135"/>
      <c r="AU78" s="135"/>
      <c r="AV78" s="135"/>
      <c r="AW78" s="135"/>
      <c r="AX78" s="135"/>
      <c r="AY78" s="135"/>
      <c r="AZ78" s="135"/>
      <c r="BA78" s="135"/>
      <c r="BB78" s="135"/>
      <c r="BC78" s="135"/>
      <c r="BD78" s="135"/>
      <c r="BE78" s="135"/>
      <c r="BF78" s="135"/>
      <c r="BG78" s="135"/>
      <c r="BH78" s="135"/>
      <c r="BI78" s="135"/>
      <c r="BJ78" s="135"/>
      <c r="BK78" s="135"/>
      <c r="BL78" s="135"/>
      <c r="BM78" s="135"/>
      <c r="BN78" s="135"/>
      <c r="BO78" s="135"/>
    </row>
    <row r="79" spans="1:70" hidden="1">
      <c r="A79" s="135"/>
      <c r="B79" s="135"/>
      <c r="C79" s="157">
        <v>43282</v>
      </c>
      <c r="D79" s="157"/>
      <c r="E79" s="158">
        <v>0</v>
      </c>
      <c r="F79" s="135" t="s">
        <v>20</v>
      </c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  <c r="AE79" s="135"/>
      <c r="AF79" s="135"/>
      <c r="AG79" s="135"/>
      <c r="AH79" s="135"/>
      <c r="AI79" s="135"/>
      <c r="AJ79" s="135"/>
      <c r="AK79" s="135"/>
      <c r="AL79" s="135"/>
      <c r="AM79" s="135"/>
      <c r="AN79" s="135"/>
      <c r="AO79" s="135"/>
      <c r="AP79" s="135"/>
      <c r="AQ79" s="135"/>
      <c r="AR79" s="135"/>
      <c r="AS79" s="135"/>
      <c r="AT79" s="135"/>
      <c r="AU79" s="135"/>
      <c r="AV79" s="135"/>
      <c r="AW79" s="135"/>
      <c r="AX79" s="135"/>
      <c r="AY79" s="135"/>
      <c r="AZ79" s="135"/>
      <c r="BA79" s="135"/>
      <c r="BB79" s="135"/>
      <c r="BC79" s="135"/>
      <c r="BD79" s="135"/>
      <c r="BE79" s="135"/>
      <c r="BF79" s="135"/>
      <c r="BG79" s="135"/>
      <c r="BH79" s="135"/>
      <c r="BI79" s="135"/>
      <c r="BJ79" s="135"/>
      <c r="BK79" s="135"/>
      <c r="BL79" s="135"/>
      <c r="BM79" s="135"/>
      <c r="BN79" s="135"/>
      <c r="BO79" s="135"/>
    </row>
    <row r="80" spans="1:70">
      <c r="A80" s="135"/>
      <c r="B80" s="135"/>
      <c r="C80" s="135"/>
      <c r="D80" s="135"/>
      <c r="E80" s="159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  <c r="AE80" s="135"/>
      <c r="AF80" s="135"/>
      <c r="AG80" s="135"/>
      <c r="AH80" s="135"/>
      <c r="AI80" s="135"/>
      <c r="AJ80" s="135"/>
      <c r="AK80" s="135"/>
      <c r="AL80" s="135"/>
      <c r="AM80" s="135"/>
      <c r="AN80" s="135"/>
      <c r="AO80" s="135"/>
      <c r="AP80" s="135"/>
      <c r="AQ80" s="135"/>
      <c r="AR80" s="135"/>
      <c r="AS80" s="135"/>
      <c r="AT80" s="135"/>
      <c r="AU80" s="135"/>
      <c r="AV80" s="135"/>
      <c r="AW80" s="135"/>
      <c r="AX80" s="135"/>
      <c r="AY80" s="135"/>
      <c r="AZ80" s="135"/>
      <c r="BA80" s="135"/>
      <c r="BB80" s="135"/>
      <c r="BC80" s="135"/>
      <c r="BD80" s="135"/>
      <c r="BE80" s="135"/>
      <c r="BF80" s="135"/>
      <c r="BG80" s="135"/>
      <c r="BH80" s="135"/>
      <c r="BI80" s="135"/>
      <c r="BJ80" s="135"/>
      <c r="BK80" s="135"/>
      <c r="BL80" s="135"/>
      <c r="BM80" s="135"/>
      <c r="BN80" s="135"/>
      <c r="BO80" s="135"/>
    </row>
    <row r="81" spans="1:67">
      <c r="A81" s="135"/>
      <c r="B81" s="135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  <c r="AE81" s="135"/>
      <c r="AF81" s="135"/>
      <c r="AG81" s="135"/>
      <c r="AH81" s="135"/>
      <c r="AI81" s="135"/>
      <c r="AJ81" s="135"/>
      <c r="AK81" s="135"/>
      <c r="AL81" s="135"/>
      <c r="AM81" s="135"/>
      <c r="AN81" s="135"/>
      <c r="AO81" s="135"/>
      <c r="AP81" s="135"/>
      <c r="AQ81" s="135"/>
      <c r="AR81" s="135"/>
      <c r="AS81" s="135"/>
      <c r="AT81" s="135"/>
      <c r="AU81" s="135"/>
      <c r="AV81" s="135"/>
      <c r="AW81" s="135"/>
      <c r="AX81" s="135"/>
      <c r="AY81" s="135"/>
      <c r="AZ81" s="135"/>
      <c r="BA81" s="135"/>
      <c r="BB81" s="135"/>
      <c r="BC81" s="135"/>
      <c r="BD81" s="135"/>
      <c r="BE81" s="135"/>
      <c r="BF81" s="135"/>
      <c r="BG81" s="135"/>
      <c r="BH81" s="135"/>
      <c r="BI81" s="135"/>
      <c r="BJ81" s="135"/>
      <c r="BK81" s="135"/>
      <c r="BL81" s="135"/>
      <c r="BM81" s="135"/>
      <c r="BN81" s="135"/>
      <c r="BO81" s="135"/>
    </row>
    <row r="82" spans="1:67">
      <c r="A82" s="135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  <c r="AE82" s="135"/>
      <c r="AF82" s="135"/>
      <c r="AG82" s="135"/>
      <c r="AH82" s="135"/>
      <c r="AI82" s="135"/>
      <c r="AJ82" s="135"/>
      <c r="AK82" s="135"/>
      <c r="AL82" s="135"/>
      <c r="AM82" s="135"/>
      <c r="AN82" s="135"/>
      <c r="AO82" s="135"/>
      <c r="AP82" s="135"/>
      <c r="AQ82" s="135"/>
      <c r="AR82" s="135"/>
      <c r="AS82" s="135"/>
      <c r="AT82" s="135"/>
      <c r="AU82" s="135"/>
      <c r="AV82" s="135"/>
      <c r="AW82" s="135"/>
      <c r="AX82" s="135"/>
      <c r="AY82" s="135"/>
      <c r="AZ82" s="135"/>
      <c r="BA82" s="135"/>
      <c r="BB82" s="135"/>
      <c r="BC82" s="135"/>
      <c r="BD82" s="135"/>
      <c r="BE82" s="135"/>
      <c r="BF82" s="135"/>
      <c r="BG82" s="135"/>
      <c r="BH82" s="135"/>
      <c r="BI82" s="135"/>
      <c r="BJ82" s="135"/>
      <c r="BK82" s="135"/>
      <c r="BL82" s="135"/>
      <c r="BM82" s="135"/>
      <c r="BN82" s="135"/>
      <c r="BO82" s="135"/>
    </row>
    <row r="83" spans="1:67">
      <c r="A83" s="135"/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  <c r="AF83" s="135"/>
      <c r="AG83" s="135"/>
      <c r="AH83" s="135"/>
      <c r="AI83" s="135"/>
      <c r="AJ83" s="135"/>
      <c r="AK83" s="135"/>
      <c r="AL83" s="135"/>
      <c r="AM83" s="135"/>
      <c r="AN83" s="135"/>
      <c r="AO83" s="135"/>
      <c r="AP83" s="135"/>
      <c r="AQ83" s="135"/>
      <c r="AR83" s="135"/>
      <c r="AS83" s="135"/>
      <c r="AT83" s="135"/>
      <c r="AU83" s="135"/>
      <c r="AV83" s="135"/>
      <c r="AW83" s="135"/>
      <c r="AX83" s="135"/>
      <c r="AY83" s="135"/>
      <c r="AZ83" s="135"/>
      <c r="BA83" s="135"/>
      <c r="BB83" s="135"/>
      <c r="BC83" s="135"/>
      <c r="BD83" s="135"/>
      <c r="BE83" s="135"/>
      <c r="BF83" s="135"/>
      <c r="BG83" s="135"/>
      <c r="BH83" s="135"/>
      <c r="BI83" s="135"/>
      <c r="BJ83" s="135"/>
      <c r="BK83" s="135"/>
      <c r="BL83" s="135"/>
      <c r="BM83" s="135"/>
      <c r="BN83" s="135"/>
      <c r="BO83" s="135"/>
    </row>
    <row r="84" spans="1:67">
      <c r="A84" s="135"/>
      <c r="B84" s="135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  <c r="AE84" s="135"/>
      <c r="AF84" s="135"/>
      <c r="AG84" s="135"/>
      <c r="AH84" s="135"/>
      <c r="AI84" s="135"/>
      <c r="AJ84" s="135"/>
      <c r="AK84" s="135"/>
      <c r="AL84" s="135"/>
      <c r="AM84" s="135"/>
      <c r="AN84" s="135"/>
      <c r="AO84" s="135"/>
      <c r="AP84" s="135"/>
      <c r="AQ84" s="135"/>
      <c r="AR84" s="135"/>
      <c r="AS84" s="135"/>
      <c r="AT84" s="135"/>
      <c r="AU84" s="135"/>
      <c r="AV84" s="135"/>
      <c r="AW84" s="135"/>
      <c r="AX84" s="135"/>
      <c r="AY84" s="135"/>
      <c r="AZ84" s="135"/>
      <c r="BA84" s="135"/>
      <c r="BB84" s="135"/>
      <c r="BC84" s="135"/>
      <c r="BD84" s="135"/>
      <c r="BE84" s="135"/>
      <c r="BF84" s="135"/>
      <c r="BG84" s="135"/>
      <c r="BH84" s="135"/>
      <c r="BI84" s="135"/>
      <c r="BJ84" s="135"/>
      <c r="BK84" s="135"/>
      <c r="BL84" s="135"/>
      <c r="BM84" s="135"/>
      <c r="BN84" s="135"/>
      <c r="BO84" s="135"/>
    </row>
    <row r="85" spans="1:67">
      <c r="A85" s="135"/>
      <c r="B85" s="135"/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D85" s="135"/>
      <c r="AE85" s="135"/>
      <c r="AF85" s="135"/>
      <c r="AG85" s="135"/>
      <c r="AH85" s="135"/>
      <c r="AI85" s="135"/>
      <c r="AJ85" s="135"/>
      <c r="AK85" s="135"/>
      <c r="AL85" s="135"/>
      <c r="AM85" s="135"/>
      <c r="AN85" s="135"/>
      <c r="AO85" s="135"/>
      <c r="AP85" s="135"/>
      <c r="AQ85" s="135"/>
      <c r="AR85" s="135"/>
      <c r="AS85" s="135"/>
      <c r="AT85" s="135"/>
      <c r="AU85" s="135"/>
      <c r="AV85" s="135"/>
      <c r="AW85" s="135"/>
      <c r="AX85" s="135"/>
      <c r="AY85" s="135"/>
      <c r="AZ85" s="135"/>
      <c r="BA85" s="135"/>
      <c r="BB85" s="135"/>
      <c r="BC85" s="135"/>
      <c r="BD85" s="135"/>
      <c r="BE85" s="135"/>
      <c r="BF85" s="135"/>
      <c r="BG85" s="135"/>
      <c r="BH85" s="135"/>
      <c r="BI85" s="135"/>
      <c r="BJ85" s="135"/>
      <c r="BK85" s="135"/>
      <c r="BL85" s="135"/>
      <c r="BM85" s="135"/>
      <c r="BN85" s="135"/>
      <c r="BO85" s="135"/>
    </row>
    <row r="86" spans="1:67">
      <c r="A86" s="135"/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  <c r="AD86" s="135"/>
      <c r="AE86" s="135"/>
      <c r="AF86" s="135"/>
      <c r="AG86" s="135"/>
      <c r="AH86" s="135"/>
      <c r="AI86" s="135"/>
      <c r="AJ86" s="135"/>
      <c r="AK86" s="135"/>
      <c r="AL86" s="135"/>
      <c r="AM86" s="135"/>
      <c r="AN86" s="135"/>
      <c r="AO86" s="135"/>
      <c r="AP86" s="135"/>
      <c r="AQ86" s="135"/>
      <c r="AR86" s="135"/>
      <c r="AS86" s="135"/>
      <c r="AT86" s="135"/>
      <c r="AU86" s="135"/>
      <c r="AV86" s="135"/>
      <c r="AW86" s="135"/>
      <c r="AX86" s="135"/>
      <c r="AY86" s="135"/>
      <c r="AZ86" s="135"/>
      <c r="BA86" s="135"/>
      <c r="BB86" s="135"/>
      <c r="BC86" s="135"/>
      <c r="BD86" s="135"/>
      <c r="BE86" s="135"/>
      <c r="BF86" s="135"/>
      <c r="BG86" s="135"/>
      <c r="BH86" s="135"/>
      <c r="BI86" s="135"/>
      <c r="BJ86" s="135"/>
      <c r="BK86" s="135"/>
      <c r="BL86" s="135"/>
      <c r="BM86" s="135"/>
      <c r="BN86" s="135"/>
      <c r="BO86" s="135"/>
    </row>
    <row r="87" spans="1:67">
      <c r="A87" s="135"/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  <c r="AD87" s="135"/>
      <c r="AE87" s="135"/>
      <c r="AF87" s="135"/>
      <c r="AG87" s="135"/>
      <c r="AH87" s="135"/>
      <c r="AI87" s="135"/>
      <c r="AJ87" s="135"/>
      <c r="AK87" s="135"/>
      <c r="AL87" s="135"/>
      <c r="AM87" s="135"/>
      <c r="AN87" s="135"/>
      <c r="AO87" s="135"/>
      <c r="AP87" s="135"/>
      <c r="AQ87" s="135"/>
      <c r="AR87" s="135"/>
      <c r="AS87" s="135"/>
      <c r="AT87" s="135"/>
      <c r="AU87" s="135"/>
      <c r="AV87" s="135"/>
      <c r="AW87" s="135"/>
      <c r="AX87" s="135"/>
      <c r="AY87" s="135"/>
      <c r="AZ87" s="135"/>
      <c r="BA87" s="135"/>
      <c r="BB87" s="135"/>
      <c r="BC87" s="135"/>
      <c r="BD87" s="135"/>
      <c r="BE87" s="135"/>
      <c r="BF87" s="135"/>
      <c r="BG87" s="135"/>
      <c r="BH87" s="135"/>
      <c r="BI87" s="135"/>
      <c r="BJ87" s="135"/>
      <c r="BK87" s="135"/>
      <c r="BL87" s="135"/>
      <c r="BM87" s="135"/>
      <c r="BN87" s="135"/>
      <c r="BO87" s="135"/>
    </row>
    <row r="88" spans="1:67">
      <c r="A88" s="135"/>
      <c r="B88" s="135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  <c r="AD88" s="135"/>
      <c r="AE88" s="135"/>
      <c r="AF88" s="135"/>
      <c r="AG88" s="135"/>
      <c r="AH88" s="135"/>
      <c r="AI88" s="135"/>
      <c r="AJ88" s="135"/>
      <c r="AK88" s="135"/>
      <c r="AL88" s="135"/>
      <c r="AM88" s="135"/>
      <c r="AN88" s="135"/>
      <c r="AO88" s="135"/>
      <c r="AP88" s="135"/>
      <c r="AQ88" s="135"/>
      <c r="AR88" s="135"/>
      <c r="AS88" s="135"/>
      <c r="AT88" s="135"/>
      <c r="AU88" s="135"/>
      <c r="AV88" s="135"/>
      <c r="AW88" s="135"/>
      <c r="AX88" s="135"/>
      <c r="AY88" s="135"/>
      <c r="AZ88" s="135"/>
      <c r="BA88" s="135"/>
      <c r="BB88" s="135"/>
      <c r="BC88" s="135"/>
      <c r="BD88" s="135"/>
      <c r="BE88" s="135"/>
      <c r="BF88" s="135"/>
      <c r="BG88" s="135"/>
      <c r="BH88" s="135"/>
      <c r="BI88" s="135"/>
      <c r="BJ88" s="135"/>
      <c r="BK88" s="135"/>
      <c r="BL88" s="135"/>
      <c r="BM88" s="135"/>
      <c r="BN88" s="135"/>
      <c r="BO88" s="135"/>
    </row>
    <row r="89" spans="1:67">
      <c r="A89" s="135"/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  <c r="AD89" s="135"/>
      <c r="AE89" s="135"/>
      <c r="AF89" s="135"/>
      <c r="AG89" s="135"/>
      <c r="AH89" s="135"/>
      <c r="AI89" s="135"/>
      <c r="AJ89" s="135"/>
      <c r="AK89" s="135"/>
      <c r="AL89" s="135"/>
      <c r="AM89" s="135"/>
      <c r="AN89" s="135"/>
      <c r="AO89" s="135"/>
      <c r="AP89" s="135"/>
      <c r="AQ89" s="135"/>
      <c r="AR89" s="135"/>
      <c r="AS89" s="135"/>
      <c r="AT89" s="135"/>
      <c r="AU89" s="135"/>
      <c r="AV89" s="135"/>
      <c r="AW89" s="135"/>
      <c r="AX89" s="135"/>
      <c r="AY89" s="135"/>
      <c r="AZ89" s="135"/>
      <c r="BA89" s="135"/>
      <c r="BB89" s="135"/>
      <c r="BC89" s="135"/>
      <c r="BD89" s="135"/>
      <c r="BE89" s="135"/>
      <c r="BF89" s="135"/>
      <c r="BG89" s="135"/>
      <c r="BH89" s="135"/>
      <c r="BI89" s="135"/>
      <c r="BJ89" s="135"/>
      <c r="BK89" s="135"/>
      <c r="BL89" s="135"/>
      <c r="BM89" s="135"/>
      <c r="BN89" s="135"/>
      <c r="BO89" s="135"/>
    </row>
    <row r="90" spans="1:67">
      <c r="A90" s="135"/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  <c r="AD90" s="135"/>
      <c r="AE90" s="135"/>
      <c r="AF90" s="135"/>
      <c r="AG90" s="135"/>
      <c r="AH90" s="135"/>
      <c r="AI90" s="135"/>
      <c r="AJ90" s="135"/>
      <c r="AK90" s="135"/>
      <c r="AL90" s="135"/>
      <c r="AM90" s="135"/>
      <c r="AN90" s="135"/>
      <c r="AO90" s="135"/>
      <c r="AP90" s="135"/>
      <c r="AQ90" s="135"/>
      <c r="AR90" s="135"/>
      <c r="AS90" s="135"/>
      <c r="AT90" s="135"/>
      <c r="AU90" s="135"/>
      <c r="AV90" s="135"/>
      <c r="AW90" s="135"/>
      <c r="AX90" s="135"/>
      <c r="AY90" s="135"/>
      <c r="AZ90" s="135"/>
      <c r="BA90" s="135"/>
      <c r="BB90" s="135"/>
      <c r="BC90" s="135"/>
      <c r="BD90" s="135"/>
      <c r="BE90" s="135"/>
      <c r="BF90" s="135"/>
      <c r="BG90" s="135"/>
      <c r="BH90" s="135"/>
      <c r="BI90" s="135"/>
      <c r="BJ90" s="135"/>
      <c r="BK90" s="135"/>
      <c r="BL90" s="135"/>
      <c r="BM90" s="135"/>
      <c r="BN90" s="135"/>
      <c r="BO90" s="135"/>
    </row>
    <row r="91" spans="1:67">
      <c r="A91" s="135"/>
      <c r="B91" s="135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  <c r="AD91" s="135"/>
      <c r="AE91" s="135"/>
      <c r="AF91" s="135"/>
      <c r="AG91" s="135"/>
      <c r="AH91" s="135"/>
      <c r="AI91" s="135"/>
      <c r="AJ91" s="135"/>
      <c r="AK91" s="135"/>
      <c r="AL91" s="135"/>
      <c r="AM91" s="135"/>
      <c r="AN91" s="135"/>
      <c r="AO91" s="135"/>
      <c r="AP91" s="135"/>
      <c r="AQ91" s="135"/>
      <c r="AR91" s="135"/>
      <c r="AS91" s="135"/>
      <c r="AT91" s="135"/>
      <c r="AU91" s="135"/>
      <c r="AV91" s="135"/>
      <c r="AW91" s="135"/>
      <c r="AX91" s="135"/>
      <c r="AY91" s="135"/>
      <c r="AZ91" s="135"/>
      <c r="BA91" s="135"/>
      <c r="BB91" s="135"/>
      <c r="BC91" s="135"/>
      <c r="BD91" s="135"/>
      <c r="BE91" s="135"/>
      <c r="BF91" s="135"/>
      <c r="BG91" s="135"/>
      <c r="BH91" s="135"/>
      <c r="BI91" s="135"/>
      <c r="BJ91" s="135"/>
      <c r="BK91" s="135"/>
      <c r="BL91" s="135"/>
      <c r="BM91" s="135"/>
      <c r="BN91" s="135"/>
      <c r="BO91" s="135"/>
    </row>
    <row r="92" spans="1:67">
      <c r="A92" s="135"/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  <c r="AE92" s="135"/>
      <c r="AF92" s="135"/>
      <c r="AG92" s="135"/>
      <c r="AH92" s="135"/>
      <c r="AI92" s="135"/>
      <c r="AJ92" s="135"/>
      <c r="AK92" s="135"/>
      <c r="AL92" s="135"/>
      <c r="AM92" s="135"/>
      <c r="AN92" s="135"/>
      <c r="AO92" s="135"/>
      <c r="AP92" s="135"/>
      <c r="AQ92" s="135"/>
      <c r="AR92" s="135"/>
      <c r="AS92" s="135"/>
      <c r="AT92" s="135"/>
      <c r="AU92" s="135"/>
      <c r="AV92" s="135"/>
      <c r="AW92" s="135"/>
      <c r="AX92" s="135"/>
      <c r="AY92" s="135"/>
      <c r="AZ92" s="135"/>
      <c r="BA92" s="135"/>
      <c r="BB92" s="135"/>
      <c r="BC92" s="135"/>
      <c r="BD92" s="135"/>
      <c r="BE92" s="135"/>
      <c r="BF92" s="135"/>
      <c r="BG92" s="135"/>
      <c r="BH92" s="135"/>
      <c r="BI92" s="135"/>
      <c r="BJ92" s="135"/>
      <c r="BK92" s="135"/>
      <c r="BL92" s="135"/>
      <c r="BM92" s="135"/>
      <c r="BN92" s="135"/>
      <c r="BO92" s="135"/>
    </row>
    <row r="93" spans="1:67">
      <c r="A93" s="135"/>
      <c r="B93" s="135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  <c r="AD93" s="135"/>
      <c r="AE93" s="135"/>
      <c r="AF93" s="135"/>
      <c r="AG93" s="135"/>
      <c r="AH93" s="135"/>
      <c r="AI93" s="135"/>
      <c r="AJ93" s="135"/>
      <c r="AK93" s="135"/>
      <c r="AL93" s="135"/>
      <c r="AM93" s="135"/>
      <c r="AN93" s="135"/>
      <c r="AO93" s="135"/>
      <c r="AP93" s="135"/>
      <c r="AQ93" s="135"/>
      <c r="AR93" s="135"/>
      <c r="AS93" s="135"/>
      <c r="AT93" s="135"/>
      <c r="AU93" s="135"/>
      <c r="AV93" s="135"/>
      <c r="AW93" s="135"/>
      <c r="AX93" s="135"/>
      <c r="AY93" s="135"/>
      <c r="AZ93" s="135"/>
      <c r="BA93" s="135"/>
      <c r="BB93" s="135"/>
      <c r="BC93" s="135"/>
      <c r="BD93" s="135"/>
      <c r="BE93" s="135"/>
      <c r="BF93" s="135"/>
      <c r="BG93" s="135"/>
      <c r="BH93" s="135"/>
      <c r="BI93" s="135"/>
      <c r="BJ93" s="135"/>
      <c r="BK93" s="135"/>
      <c r="BL93" s="135"/>
      <c r="BM93" s="135"/>
      <c r="BN93" s="135"/>
      <c r="BO93" s="135"/>
    </row>
    <row r="94" spans="1:67">
      <c r="A94" s="135"/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  <c r="AD94" s="135"/>
      <c r="AE94" s="135"/>
      <c r="AF94" s="135"/>
      <c r="AG94" s="135"/>
      <c r="AH94" s="135"/>
      <c r="AI94" s="135"/>
      <c r="AJ94" s="135"/>
      <c r="AK94" s="135"/>
      <c r="AL94" s="135"/>
      <c r="AM94" s="135"/>
      <c r="AN94" s="135"/>
      <c r="AO94" s="135"/>
      <c r="AP94" s="135"/>
      <c r="AQ94" s="135"/>
      <c r="AR94" s="135"/>
      <c r="AS94" s="135"/>
      <c r="AT94" s="135"/>
      <c r="AU94" s="135"/>
      <c r="AV94" s="135"/>
      <c r="AW94" s="135"/>
      <c r="AX94" s="135"/>
      <c r="AY94" s="135"/>
      <c r="AZ94" s="135"/>
      <c r="BA94" s="135"/>
      <c r="BB94" s="135"/>
      <c r="BC94" s="135"/>
      <c r="BD94" s="135"/>
      <c r="BE94" s="135"/>
      <c r="BF94" s="135"/>
      <c r="BG94" s="135"/>
      <c r="BH94" s="135"/>
      <c r="BI94" s="135"/>
      <c r="BJ94" s="135"/>
      <c r="BK94" s="135"/>
      <c r="BL94" s="135"/>
      <c r="BM94" s="135"/>
      <c r="BN94" s="135"/>
      <c r="BO94" s="135"/>
    </row>
    <row r="95" spans="1:67">
      <c r="A95" s="135"/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  <c r="AD95" s="135"/>
      <c r="AE95" s="135"/>
      <c r="AF95" s="135"/>
      <c r="AG95" s="135"/>
      <c r="AH95" s="135"/>
      <c r="AI95" s="135"/>
      <c r="AJ95" s="135"/>
      <c r="AK95" s="135"/>
      <c r="AL95" s="135"/>
      <c r="AM95" s="135"/>
      <c r="AN95" s="135"/>
      <c r="AO95" s="135"/>
      <c r="AP95" s="135"/>
      <c r="AQ95" s="135"/>
      <c r="AR95" s="135"/>
      <c r="AS95" s="135"/>
      <c r="AT95" s="135"/>
      <c r="AU95" s="135"/>
      <c r="AV95" s="135"/>
      <c r="AW95" s="135"/>
      <c r="AX95" s="135"/>
      <c r="AY95" s="135"/>
      <c r="AZ95" s="135"/>
      <c r="BA95" s="135"/>
      <c r="BB95" s="135"/>
      <c r="BC95" s="135"/>
      <c r="BD95" s="135"/>
      <c r="BE95" s="135"/>
      <c r="BF95" s="135"/>
      <c r="BG95" s="135"/>
      <c r="BH95" s="135"/>
      <c r="BI95" s="135"/>
      <c r="BJ95" s="135"/>
      <c r="BK95" s="135"/>
      <c r="BL95" s="135"/>
      <c r="BM95" s="135"/>
      <c r="BN95" s="135"/>
      <c r="BO95" s="135"/>
    </row>
    <row r="96" spans="1:67">
      <c r="A96" s="135"/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5"/>
      <c r="AH96" s="135"/>
      <c r="AI96" s="135"/>
      <c r="AJ96" s="135"/>
      <c r="AK96" s="135"/>
      <c r="AL96" s="135"/>
      <c r="AM96" s="135"/>
      <c r="AN96" s="135"/>
      <c r="AO96" s="135"/>
      <c r="AP96" s="135"/>
      <c r="AQ96" s="135"/>
      <c r="AR96" s="135"/>
      <c r="AS96" s="135"/>
      <c r="AT96" s="135"/>
      <c r="AU96" s="135"/>
      <c r="AV96" s="135"/>
      <c r="AW96" s="135"/>
      <c r="AX96" s="135"/>
      <c r="AY96" s="135"/>
      <c r="AZ96" s="135"/>
      <c r="BA96" s="135"/>
      <c r="BB96" s="135"/>
      <c r="BC96" s="135"/>
      <c r="BD96" s="135"/>
      <c r="BE96" s="135"/>
      <c r="BF96" s="135"/>
      <c r="BG96" s="135"/>
      <c r="BH96" s="135"/>
      <c r="BI96" s="135"/>
      <c r="BJ96" s="135"/>
      <c r="BK96" s="135"/>
      <c r="BL96" s="135"/>
      <c r="BM96" s="135"/>
      <c r="BN96" s="135"/>
      <c r="BO96" s="135"/>
    </row>
    <row r="97" spans="1:67">
      <c r="A97" s="135"/>
      <c r="B97" s="135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5"/>
      <c r="AH97" s="135"/>
      <c r="AI97" s="135"/>
      <c r="AJ97" s="135"/>
      <c r="AK97" s="135"/>
      <c r="AL97" s="135"/>
      <c r="AM97" s="135"/>
      <c r="AN97" s="135"/>
      <c r="AO97" s="135"/>
      <c r="AP97" s="135"/>
      <c r="AQ97" s="135"/>
      <c r="AR97" s="135"/>
      <c r="AS97" s="135"/>
      <c r="AT97" s="135"/>
      <c r="AU97" s="135"/>
      <c r="AV97" s="135"/>
      <c r="AW97" s="135"/>
      <c r="AX97" s="135"/>
      <c r="AY97" s="135"/>
      <c r="AZ97" s="135"/>
      <c r="BA97" s="135"/>
      <c r="BB97" s="135"/>
      <c r="BC97" s="135"/>
      <c r="BD97" s="135"/>
      <c r="BE97" s="135"/>
      <c r="BF97" s="135"/>
      <c r="BG97" s="135"/>
      <c r="BH97" s="135"/>
      <c r="BI97" s="135"/>
      <c r="BJ97" s="135"/>
      <c r="BK97" s="135"/>
      <c r="BL97" s="135"/>
      <c r="BM97" s="135"/>
      <c r="BN97" s="135"/>
      <c r="BO97" s="135"/>
    </row>
    <row r="98" spans="1:67">
      <c r="A98" s="135"/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5"/>
      <c r="AH98" s="135"/>
      <c r="AI98" s="135"/>
      <c r="AJ98" s="135"/>
      <c r="AK98" s="135"/>
      <c r="AL98" s="135"/>
      <c r="AM98" s="135"/>
      <c r="AN98" s="135"/>
      <c r="AO98" s="135"/>
      <c r="AP98" s="135"/>
      <c r="AQ98" s="135"/>
      <c r="AR98" s="135"/>
      <c r="AS98" s="135"/>
      <c r="AT98" s="135"/>
      <c r="AU98" s="135"/>
      <c r="AV98" s="135"/>
      <c r="AW98" s="135"/>
      <c r="AX98" s="135"/>
      <c r="AY98" s="135"/>
      <c r="AZ98" s="135"/>
      <c r="BA98" s="135"/>
      <c r="BB98" s="135"/>
      <c r="BC98" s="135"/>
      <c r="BD98" s="135"/>
      <c r="BE98" s="135"/>
      <c r="BF98" s="135"/>
      <c r="BG98" s="135"/>
      <c r="BH98" s="135"/>
      <c r="BI98" s="135"/>
      <c r="BJ98" s="135"/>
      <c r="BK98" s="135"/>
      <c r="BL98" s="135"/>
      <c r="BM98" s="135"/>
      <c r="BN98" s="135"/>
      <c r="BO98" s="135"/>
    </row>
    <row r="99" spans="1:67">
      <c r="A99" s="135"/>
      <c r="B99" s="135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5"/>
      <c r="AH99" s="135"/>
      <c r="AI99" s="135"/>
      <c r="AJ99" s="135"/>
      <c r="AK99" s="135"/>
      <c r="AL99" s="135"/>
      <c r="AM99" s="135"/>
      <c r="AN99" s="135"/>
      <c r="AO99" s="135"/>
      <c r="AP99" s="135"/>
      <c r="AQ99" s="135"/>
      <c r="AR99" s="135"/>
      <c r="AS99" s="135"/>
      <c r="AT99" s="135"/>
      <c r="AU99" s="135"/>
      <c r="AV99" s="135"/>
      <c r="AW99" s="135"/>
      <c r="AX99" s="135"/>
      <c r="AY99" s="135"/>
      <c r="AZ99" s="135"/>
      <c r="BA99" s="135"/>
      <c r="BB99" s="135"/>
      <c r="BC99" s="135"/>
      <c r="BD99" s="135"/>
      <c r="BE99" s="135"/>
      <c r="BF99" s="135"/>
      <c r="BG99" s="135"/>
      <c r="BH99" s="135"/>
      <c r="BI99" s="135"/>
      <c r="BJ99" s="135"/>
      <c r="BK99" s="135"/>
      <c r="BL99" s="135"/>
      <c r="BM99" s="135"/>
      <c r="BN99" s="135"/>
      <c r="BO99" s="135"/>
    </row>
    <row r="100" spans="1:67">
      <c r="A100" s="135"/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5"/>
      <c r="AH100" s="135"/>
      <c r="AI100" s="135"/>
      <c r="AJ100" s="135"/>
      <c r="AK100" s="135"/>
      <c r="AL100" s="135"/>
      <c r="AM100" s="135"/>
      <c r="AN100" s="135"/>
      <c r="AO100" s="135"/>
      <c r="AP100" s="135"/>
      <c r="AQ100" s="135"/>
      <c r="AR100" s="135"/>
      <c r="AS100" s="135"/>
      <c r="AT100" s="135"/>
      <c r="AU100" s="135"/>
      <c r="AV100" s="135"/>
      <c r="AW100" s="135"/>
      <c r="AX100" s="135"/>
      <c r="AY100" s="135"/>
      <c r="AZ100" s="135"/>
      <c r="BA100" s="135"/>
      <c r="BB100" s="135"/>
      <c r="BC100" s="135"/>
      <c r="BD100" s="135"/>
      <c r="BE100" s="135"/>
      <c r="BF100" s="135"/>
      <c r="BG100" s="135"/>
      <c r="BH100" s="135"/>
      <c r="BI100" s="135"/>
      <c r="BJ100" s="135"/>
      <c r="BK100" s="135"/>
      <c r="BL100" s="135"/>
      <c r="BM100" s="135"/>
      <c r="BN100" s="135"/>
      <c r="BO100" s="135"/>
    </row>
    <row r="101" spans="1:67">
      <c r="A101" s="135"/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5"/>
      <c r="AH101" s="135"/>
      <c r="AI101" s="135"/>
      <c r="AJ101" s="135"/>
      <c r="AK101" s="135"/>
      <c r="AL101" s="135"/>
      <c r="AM101" s="135"/>
      <c r="AN101" s="135"/>
      <c r="AO101" s="135"/>
      <c r="AP101" s="135"/>
      <c r="AQ101" s="135"/>
      <c r="AR101" s="135"/>
      <c r="AS101" s="135"/>
      <c r="AT101" s="135"/>
      <c r="AU101" s="135"/>
      <c r="AV101" s="135"/>
      <c r="AW101" s="135"/>
      <c r="AX101" s="135"/>
      <c r="AY101" s="135"/>
      <c r="AZ101" s="135"/>
      <c r="BA101" s="135"/>
      <c r="BB101" s="135"/>
      <c r="BC101" s="135"/>
      <c r="BD101" s="135"/>
      <c r="BE101" s="135"/>
      <c r="BF101" s="135"/>
      <c r="BG101" s="135"/>
      <c r="BH101" s="135"/>
      <c r="BI101" s="135"/>
      <c r="BJ101" s="135"/>
      <c r="BK101" s="135"/>
      <c r="BL101" s="135"/>
      <c r="BM101" s="135"/>
      <c r="BN101" s="135"/>
      <c r="BO101" s="135"/>
    </row>
    <row r="102" spans="1:67">
      <c r="A102" s="135"/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5"/>
      <c r="AH102" s="135"/>
      <c r="AI102" s="135"/>
      <c r="AJ102" s="135"/>
      <c r="AK102" s="135"/>
      <c r="AL102" s="135"/>
      <c r="AM102" s="135"/>
      <c r="AN102" s="135"/>
      <c r="AO102" s="135"/>
      <c r="AP102" s="135"/>
      <c r="AQ102" s="135"/>
      <c r="AR102" s="135"/>
      <c r="AS102" s="135"/>
      <c r="AT102" s="135"/>
      <c r="AU102" s="135"/>
      <c r="AV102" s="135"/>
      <c r="AW102" s="135"/>
      <c r="AX102" s="135"/>
      <c r="AY102" s="135"/>
      <c r="AZ102" s="135"/>
      <c r="BA102" s="135"/>
      <c r="BB102" s="135"/>
      <c r="BC102" s="135"/>
      <c r="BD102" s="135"/>
      <c r="BE102" s="135"/>
      <c r="BF102" s="135"/>
      <c r="BG102" s="135"/>
      <c r="BH102" s="135"/>
      <c r="BI102" s="135"/>
      <c r="BJ102" s="135"/>
      <c r="BK102" s="135"/>
      <c r="BL102" s="135"/>
      <c r="BM102" s="135"/>
      <c r="BN102" s="135"/>
      <c r="BO102" s="135"/>
    </row>
    <row r="103" spans="1:67">
      <c r="A103" s="135"/>
      <c r="B103" s="135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5"/>
      <c r="AH103" s="135"/>
      <c r="AI103" s="135"/>
      <c r="AJ103" s="135"/>
      <c r="AK103" s="135"/>
      <c r="AL103" s="135"/>
      <c r="AM103" s="135"/>
      <c r="AN103" s="135"/>
      <c r="AO103" s="135"/>
      <c r="AP103" s="135"/>
      <c r="AQ103" s="135"/>
      <c r="AR103" s="135"/>
      <c r="AS103" s="135"/>
      <c r="AT103" s="135"/>
      <c r="AU103" s="135"/>
      <c r="AV103" s="135"/>
      <c r="AW103" s="135"/>
      <c r="AX103" s="135"/>
      <c r="AY103" s="135"/>
      <c r="AZ103" s="135"/>
      <c r="BA103" s="135"/>
      <c r="BB103" s="135"/>
      <c r="BC103" s="135"/>
      <c r="BD103" s="135"/>
      <c r="BE103" s="135"/>
      <c r="BF103" s="135"/>
      <c r="BG103" s="135"/>
      <c r="BH103" s="135"/>
      <c r="BI103" s="135"/>
      <c r="BJ103" s="135"/>
      <c r="BK103" s="135"/>
      <c r="BL103" s="135"/>
      <c r="BM103" s="135"/>
      <c r="BN103" s="135"/>
      <c r="BO103" s="135"/>
    </row>
    <row r="104" spans="1:67">
      <c r="A104" s="135"/>
      <c r="B104" s="135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5"/>
      <c r="AH104" s="135"/>
      <c r="AI104" s="135"/>
      <c r="AJ104" s="135"/>
      <c r="AK104" s="135"/>
      <c r="AL104" s="135"/>
      <c r="AM104" s="135"/>
      <c r="AN104" s="135"/>
      <c r="AO104" s="135"/>
      <c r="AP104" s="135"/>
      <c r="AQ104" s="135"/>
      <c r="AR104" s="135"/>
      <c r="AS104" s="135"/>
      <c r="AT104" s="135"/>
      <c r="AU104" s="135"/>
      <c r="AV104" s="135"/>
      <c r="AW104" s="135"/>
      <c r="AX104" s="135"/>
      <c r="AY104" s="135"/>
      <c r="AZ104" s="135"/>
      <c r="BA104" s="135"/>
      <c r="BB104" s="135"/>
      <c r="BC104" s="135"/>
      <c r="BD104" s="135"/>
      <c r="BE104" s="135"/>
      <c r="BF104" s="135"/>
      <c r="BG104" s="135"/>
      <c r="BH104" s="135"/>
      <c r="BI104" s="135"/>
      <c r="BJ104" s="135"/>
      <c r="BK104" s="135"/>
      <c r="BL104" s="135"/>
      <c r="BM104" s="135"/>
      <c r="BN104" s="135"/>
      <c r="BO104" s="135"/>
    </row>
    <row r="105" spans="1:67">
      <c r="A105" s="135"/>
      <c r="B105" s="135"/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5"/>
      <c r="AH105" s="135"/>
      <c r="AI105" s="135"/>
      <c r="AJ105" s="135"/>
      <c r="AK105" s="135"/>
      <c r="AL105" s="135"/>
      <c r="AM105" s="135"/>
      <c r="AN105" s="135"/>
      <c r="AO105" s="135"/>
      <c r="AP105" s="135"/>
      <c r="AQ105" s="135"/>
      <c r="AR105" s="135"/>
      <c r="AS105" s="135"/>
      <c r="AT105" s="135"/>
      <c r="AU105" s="135"/>
      <c r="AV105" s="135"/>
      <c r="AW105" s="135"/>
      <c r="AX105" s="135"/>
      <c r="AY105" s="135"/>
      <c r="AZ105" s="135"/>
      <c r="BA105" s="135"/>
      <c r="BB105" s="135"/>
      <c r="BC105" s="135"/>
      <c r="BD105" s="135"/>
      <c r="BE105" s="135"/>
      <c r="BF105" s="135"/>
      <c r="BG105" s="135"/>
      <c r="BH105" s="135"/>
      <c r="BI105" s="135"/>
      <c r="BJ105" s="135"/>
      <c r="BK105" s="135"/>
      <c r="BL105" s="135"/>
      <c r="BM105" s="135"/>
      <c r="BN105" s="135"/>
      <c r="BO105" s="135"/>
    </row>
    <row r="106" spans="1:67">
      <c r="A106" s="135"/>
      <c r="B106" s="135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5"/>
      <c r="AH106" s="135"/>
      <c r="AI106" s="135"/>
      <c r="AJ106" s="135"/>
      <c r="AK106" s="135"/>
      <c r="AL106" s="135"/>
      <c r="AM106" s="135"/>
      <c r="AN106" s="135"/>
      <c r="AO106" s="135"/>
      <c r="AP106" s="135"/>
      <c r="AQ106" s="135"/>
      <c r="AR106" s="135"/>
      <c r="AS106" s="135"/>
      <c r="AT106" s="135"/>
      <c r="AU106" s="135"/>
      <c r="AV106" s="135"/>
      <c r="AW106" s="135"/>
      <c r="AX106" s="135"/>
      <c r="AY106" s="135"/>
      <c r="AZ106" s="135"/>
      <c r="BA106" s="135"/>
      <c r="BB106" s="135"/>
      <c r="BC106" s="135"/>
      <c r="BD106" s="135"/>
      <c r="BE106" s="135"/>
      <c r="BF106" s="135"/>
      <c r="BG106" s="135"/>
      <c r="BH106" s="135"/>
      <c r="BI106" s="135"/>
      <c r="BJ106" s="135"/>
      <c r="BK106" s="135"/>
      <c r="BL106" s="135"/>
      <c r="BM106" s="135"/>
      <c r="BN106" s="135"/>
      <c r="BO106" s="135"/>
    </row>
    <row r="107" spans="1:67">
      <c r="A107" s="135"/>
      <c r="B107" s="135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5"/>
      <c r="AH107" s="135"/>
      <c r="AI107" s="135"/>
      <c r="AJ107" s="135"/>
      <c r="AK107" s="135"/>
      <c r="AL107" s="135"/>
      <c r="AM107" s="135"/>
      <c r="AN107" s="135"/>
      <c r="AO107" s="135"/>
      <c r="AP107" s="135"/>
      <c r="AQ107" s="135"/>
      <c r="AR107" s="135"/>
      <c r="AS107" s="135"/>
      <c r="AT107" s="135"/>
      <c r="AU107" s="135"/>
      <c r="AV107" s="135"/>
      <c r="AW107" s="135"/>
      <c r="AX107" s="135"/>
      <c r="AY107" s="135"/>
      <c r="AZ107" s="135"/>
      <c r="BA107" s="135"/>
      <c r="BB107" s="135"/>
      <c r="BC107" s="135"/>
      <c r="BD107" s="135"/>
      <c r="BE107" s="135"/>
      <c r="BF107" s="135"/>
      <c r="BG107" s="135"/>
      <c r="BH107" s="135"/>
      <c r="BI107" s="135"/>
      <c r="BJ107" s="135"/>
      <c r="BK107" s="135"/>
      <c r="BL107" s="135"/>
      <c r="BM107" s="135"/>
      <c r="BN107" s="135"/>
      <c r="BO107" s="135"/>
    </row>
    <row r="108" spans="1:67">
      <c r="A108" s="135"/>
      <c r="B108" s="135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  <c r="AF108" s="135"/>
      <c r="AG108" s="135"/>
      <c r="AH108" s="135"/>
      <c r="AI108" s="135"/>
      <c r="AJ108" s="135"/>
      <c r="AK108" s="135"/>
      <c r="AL108" s="135"/>
      <c r="AM108" s="135"/>
      <c r="AN108" s="135"/>
      <c r="AO108" s="135"/>
      <c r="AP108" s="135"/>
      <c r="AQ108" s="135"/>
      <c r="AR108" s="135"/>
      <c r="AS108" s="135"/>
      <c r="AT108" s="135"/>
      <c r="AU108" s="135"/>
      <c r="AV108" s="135"/>
      <c r="AW108" s="135"/>
      <c r="AX108" s="135"/>
      <c r="AY108" s="135"/>
      <c r="AZ108" s="135"/>
      <c r="BA108" s="135"/>
      <c r="BB108" s="135"/>
      <c r="BC108" s="135"/>
      <c r="BD108" s="135"/>
      <c r="BE108" s="135"/>
      <c r="BF108" s="135"/>
      <c r="BG108" s="135"/>
      <c r="BH108" s="135"/>
      <c r="BI108" s="135"/>
      <c r="BJ108" s="135"/>
      <c r="BK108" s="135"/>
      <c r="BL108" s="135"/>
      <c r="BM108" s="135"/>
      <c r="BN108" s="135"/>
      <c r="BO108" s="135"/>
    </row>
    <row r="109" spans="1:67">
      <c r="A109" s="135"/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5"/>
      <c r="AH109" s="135"/>
      <c r="AI109" s="135"/>
      <c r="AJ109" s="135"/>
      <c r="AK109" s="135"/>
      <c r="AL109" s="135"/>
      <c r="AM109" s="135"/>
      <c r="AN109" s="135"/>
      <c r="AO109" s="135"/>
      <c r="AP109" s="135"/>
      <c r="AQ109" s="135"/>
      <c r="AR109" s="135"/>
      <c r="AS109" s="135"/>
      <c r="AT109" s="135"/>
      <c r="AU109" s="135"/>
      <c r="AV109" s="135"/>
      <c r="AW109" s="135"/>
      <c r="AX109" s="135"/>
      <c r="AY109" s="135"/>
      <c r="AZ109" s="135"/>
      <c r="BA109" s="135"/>
      <c r="BB109" s="135"/>
      <c r="BC109" s="135"/>
      <c r="BD109" s="135"/>
      <c r="BE109" s="135"/>
      <c r="BF109" s="135"/>
      <c r="BG109" s="135"/>
      <c r="BH109" s="135"/>
      <c r="BI109" s="135"/>
      <c r="BJ109" s="135"/>
      <c r="BK109" s="135"/>
      <c r="BL109" s="135"/>
      <c r="BM109" s="135"/>
      <c r="BN109" s="135"/>
      <c r="BO109" s="135"/>
    </row>
    <row r="110" spans="1:67">
      <c r="A110" s="135"/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5"/>
      <c r="AH110" s="135"/>
      <c r="AI110" s="135"/>
      <c r="AJ110" s="135"/>
      <c r="AK110" s="135"/>
      <c r="AL110" s="135"/>
      <c r="AM110" s="135"/>
      <c r="AN110" s="135"/>
      <c r="AO110" s="135"/>
      <c r="AP110" s="135"/>
      <c r="AQ110" s="135"/>
      <c r="AR110" s="135"/>
      <c r="AS110" s="135"/>
      <c r="AT110" s="135"/>
      <c r="AU110" s="135"/>
      <c r="AV110" s="135"/>
      <c r="AW110" s="135"/>
      <c r="AX110" s="135"/>
      <c r="AY110" s="135"/>
      <c r="AZ110" s="135"/>
      <c r="BA110" s="135"/>
      <c r="BB110" s="135"/>
      <c r="BC110" s="135"/>
      <c r="BD110" s="135"/>
      <c r="BE110" s="135"/>
      <c r="BF110" s="135"/>
      <c r="BG110" s="135"/>
      <c r="BH110" s="135"/>
      <c r="BI110" s="135"/>
      <c r="BJ110" s="135"/>
      <c r="BK110" s="135"/>
      <c r="BL110" s="135"/>
      <c r="BM110" s="135"/>
      <c r="BN110" s="135"/>
      <c r="BO110" s="135"/>
    </row>
    <row r="111" spans="1:67">
      <c r="A111" s="135"/>
      <c r="B111" s="135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  <c r="AE111" s="135"/>
      <c r="AF111" s="135"/>
      <c r="AG111" s="135"/>
      <c r="AH111" s="135"/>
      <c r="AI111" s="135"/>
      <c r="AJ111" s="135"/>
      <c r="AK111" s="135"/>
      <c r="AL111" s="135"/>
      <c r="AM111" s="135"/>
      <c r="AN111" s="135"/>
      <c r="AO111" s="135"/>
      <c r="AP111" s="135"/>
      <c r="AQ111" s="135"/>
      <c r="AR111" s="135"/>
      <c r="AS111" s="135"/>
      <c r="AT111" s="135"/>
      <c r="AU111" s="135"/>
      <c r="AV111" s="135"/>
      <c r="AW111" s="135"/>
      <c r="AX111" s="135"/>
      <c r="AY111" s="135"/>
      <c r="AZ111" s="135"/>
      <c r="BA111" s="135"/>
      <c r="BB111" s="135"/>
      <c r="BC111" s="135"/>
      <c r="BD111" s="135"/>
      <c r="BE111" s="135"/>
      <c r="BF111" s="135"/>
      <c r="BG111" s="135"/>
      <c r="BH111" s="135"/>
      <c r="BI111" s="135"/>
      <c r="BJ111" s="135"/>
      <c r="BK111" s="135"/>
      <c r="BL111" s="135"/>
      <c r="BM111" s="135"/>
      <c r="BN111" s="135"/>
      <c r="BO111" s="135"/>
    </row>
    <row r="112" spans="1:67">
      <c r="A112" s="135"/>
      <c r="B112" s="135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/>
      <c r="AF112" s="135"/>
      <c r="AG112" s="135"/>
      <c r="AH112" s="135"/>
      <c r="AI112" s="135"/>
      <c r="AJ112" s="135"/>
      <c r="AK112" s="135"/>
      <c r="AL112" s="135"/>
      <c r="AM112" s="135"/>
      <c r="AN112" s="135"/>
      <c r="AO112" s="135"/>
      <c r="AP112" s="135"/>
      <c r="AQ112" s="135"/>
      <c r="AR112" s="135"/>
      <c r="AS112" s="135"/>
      <c r="AT112" s="135"/>
      <c r="AU112" s="135"/>
      <c r="AV112" s="135"/>
      <c r="AW112" s="135"/>
      <c r="AX112" s="135"/>
      <c r="AY112" s="135"/>
      <c r="AZ112" s="135"/>
      <c r="BA112" s="135"/>
      <c r="BB112" s="135"/>
      <c r="BC112" s="135"/>
      <c r="BD112" s="135"/>
      <c r="BE112" s="135"/>
      <c r="BF112" s="135"/>
      <c r="BG112" s="135"/>
      <c r="BH112" s="135"/>
      <c r="BI112" s="135"/>
      <c r="BJ112" s="135"/>
      <c r="BK112" s="135"/>
      <c r="BL112" s="135"/>
      <c r="BM112" s="135"/>
      <c r="BN112" s="135"/>
      <c r="BO112" s="135"/>
    </row>
    <row r="113" spans="1:67">
      <c r="A113" s="135"/>
      <c r="B113" s="135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5"/>
      <c r="AE113" s="135"/>
      <c r="AF113" s="135"/>
      <c r="AG113" s="135"/>
      <c r="AH113" s="135"/>
      <c r="AI113" s="135"/>
      <c r="AJ113" s="135"/>
      <c r="AK113" s="135"/>
      <c r="AL113" s="135"/>
      <c r="AM113" s="135"/>
      <c r="AN113" s="135"/>
      <c r="AO113" s="135"/>
      <c r="AP113" s="135"/>
      <c r="AQ113" s="135"/>
      <c r="AR113" s="135"/>
      <c r="AS113" s="135"/>
      <c r="AT113" s="135"/>
      <c r="AU113" s="135"/>
      <c r="AV113" s="135"/>
      <c r="AW113" s="135"/>
      <c r="AX113" s="135"/>
      <c r="AY113" s="135"/>
      <c r="AZ113" s="135"/>
      <c r="BA113" s="135"/>
      <c r="BB113" s="135"/>
      <c r="BC113" s="135"/>
      <c r="BD113" s="135"/>
      <c r="BE113" s="135"/>
      <c r="BF113" s="135"/>
      <c r="BG113" s="135"/>
      <c r="BH113" s="135"/>
      <c r="BI113" s="135"/>
      <c r="BJ113" s="135"/>
      <c r="BK113" s="135"/>
      <c r="BL113" s="135"/>
      <c r="BM113" s="135"/>
      <c r="BN113" s="135"/>
      <c r="BO113" s="135"/>
    </row>
    <row r="114" spans="1:67">
      <c r="A114" s="135"/>
      <c r="B114" s="135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  <c r="AE114" s="135"/>
      <c r="AF114" s="135"/>
      <c r="AG114" s="135"/>
      <c r="AH114" s="135"/>
      <c r="AI114" s="135"/>
      <c r="AJ114" s="135"/>
      <c r="AK114" s="135"/>
      <c r="AL114" s="135"/>
      <c r="AM114" s="135"/>
      <c r="AN114" s="135"/>
      <c r="AO114" s="135"/>
      <c r="AP114" s="135"/>
      <c r="AQ114" s="135"/>
      <c r="AR114" s="135"/>
      <c r="AS114" s="135"/>
      <c r="AT114" s="135"/>
      <c r="AU114" s="135"/>
      <c r="AV114" s="135"/>
      <c r="AW114" s="135"/>
      <c r="AX114" s="135"/>
      <c r="AY114" s="135"/>
      <c r="AZ114" s="135"/>
      <c r="BA114" s="135"/>
      <c r="BB114" s="135"/>
      <c r="BC114" s="135"/>
      <c r="BD114" s="135"/>
      <c r="BE114" s="135"/>
      <c r="BF114" s="135"/>
      <c r="BG114" s="135"/>
      <c r="BH114" s="135"/>
      <c r="BI114" s="135"/>
      <c r="BJ114" s="135"/>
      <c r="BK114" s="135"/>
      <c r="BL114" s="135"/>
      <c r="BM114" s="135"/>
      <c r="BN114" s="135"/>
      <c r="BO114" s="135"/>
    </row>
    <row r="115" spans="1:67">
      <c r="A115" s="135"/>
      <c r="B115" s="135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  <c r="AD115" s="135"/>
      <c r="AE115" s="135"/>
      <c r="AF115" s="135"/>
      <c r="AG115" s="135"/>
      <c r="AH115" s="135"/>
      <c r="AI115" s="135"/>
      <c r="AJ115" s="135"/>
      <c r="AK115" s="135"/>
      <c r="AL115" s="135"/>
      <c r="AM115" s="135"/>
      <c r="AN115" s="135"/>
      <c r="AO115" s="135"/>
      <c r="AP115" s="135"/>
      <c r="AQ115" s="135"/>
      <c r="AR115" s="135"/>
      <c r="AS115" s="135"/>
      <c r="AT115" s="135"/>
      <c r="AU115" s="135"/>
      <c r="AV115" s="135"/>
      <c r="AW115" s="135"/>
      <c r="AX115" s="135"/>
      <c r="AY115" s="135"/>
      <c r="AZ115" s="135"/>
      <c r="BA115" s="135"/>
      <c r="BB115" s="135"/>
      <c r="BC115" s="135"/>
      <c r="BD115" s="135"/>
      <c r="BE115" s="135"/>
      <c r="BF115" s="135"/>
      <c r="BG115" s="135"/>
      <c r="BH115" s="135"/>
      <c r="BI115" s="135"/>
      <c r="BJ115" s="135"/>
      <c r="BK115" s="135"/>
      <c r="BL115" s="135"/>
      <c r="BM115" s="135"/>
      <c r="BN115" s="135"/>
      <c r="BO115" s="135"/>
    </row>
    <row r="116" spans="1:67">
      <c r="A116" s="135"/>
      <c r="B116" s="135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  <c r="AE116" s="135"/>
      <c r="AF116" s="135"/>
      <c r="AG116" s="135"/>
      <c r="AH116" s="135"/>
      <c r="AI116" s="135"/>
      <c r="AJ116" s="135"/>
      <c r="AK116" s="135"/>
      <c r="AL116" s="135"/>
      <c r="AM116" s="135"/>
      <c r="AN116" s="135"/>
      <c r="AO116" s="135"/>
      <c r="AP116" s="135"/>
      <c r="AQ116" s="135"/>
      <c r="AR116" s="135"/>
      <c r="AS116" s="135"/>
      <c r="AT116" s="135"/>
      <c r="AU116" s="135"/>
      <c r="AV116" s="135"/>
      <c r="AW116" s="135"/>
      <c r="AX116" s="135"/>
      <c r="AY116" s="135"/>
      <c r="AZ116" s="135"/>
      <c r="BA116" s="135"/>
      <c r="BB116" s="135"/>
      <c r="BC116" s="135"/>
      <c r="BD116" s="135"/>
      <c r="BE116" s="135"/>
      <c r="BF116" s="135"/>
      <c r="BG116" s="135"/>
      <c r="BH116" s="135"/>
      <c r="BI116" s="135"/>
      <c r="BJ116" s="135"/>
      <c r="BK116" s="135"/>
      <c r="BL116" s="135"/>
      <c r="BM116" s="135"/>
      <c r="BN116" s="135"/>
      <c r="BO116" s="135"/>
    </row>
    <row r="117" spans="1:67">
      <c r="A117" s="135"/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5"/>
      <c r="AH117" s="135"/>
      <c r="AI117" s="135"/>
      <c r="AJ117" s="135"/>
      <c r="AK117" s="135"/>
      <c r="AL117" s="135"/>
      <c r="AM117" s="135"/>
      <c r="AN117" s="135"/>
      <c r="AO117" s="135"/>
      <c r="AP117" s="135"/>
      <c r="AQ117" s="135"/>
      <c r="AR117" s="135"/>
      <c r="AS117" s="135"/>
      <c r="AT117" s="135"/>
      <c r="AU117" s="135"/>
      <c r="AV117" s="135"/>
      <c r="AW117" s="135"/>
      <c r="AX117" s="135"/>
      <c r="AY117" s="135"/>
      <c r="AZ117" s="135"/>
      <c r="BA117" s="135"/>
      <c r="BB117" s="135"/>
      <c r="BC117" s="135"/>
      <c r="BD117" s="135"/>
      <c r="BE117" s="135"/>
      <c r="BF117" s="135"/>
      <c r="BG117" s="135"/>
      <c r="BH117" s="135"/>
      <c r="BI117" s="135"/>
      <c r="BJ117" s="135"/>
      <c r="BK117" s="135"/>
      <c r="BL117" s="135"/>
      <c r="BM117" s="135"/>
      <c r="BN117" s="135"/>
      <c r="BO117" s="135"/>
    </row>
    <row r="118" spans="1:67">
      <c r="A118" s="135"/>
      <c r="B118" s="135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  <c r="AE118" s="135"/>
      <c r="AF118" s="135"/>
      <c r="AG118" s="135"/>
      <c r="AH118" s="135"/>
      <c r="AI118" s="135"/>
      <c r="AJ118" s="135"/>
      <c r="AK118" s="135"/>
      <c r="AL118" s="135"/>
      <c r="AM118" s="135"/>
      <c r="AN118" s="135"/>
      <c r="AO118" s="135"/>
      <c r="AP118" s="135"/>
      <c r="AQ118" s="135"/>
      <c r="AR118" s="135"/>
      <c r="AS118" s="135"/>
      <c r="AT118" s="135"/>
      <c r="AU118" s="135"/>
      <c r="AV118" s="135"/>
      <c r="AW118" s="135"/>
      <c r="AX118" s="135"/>
      <c r="AY118" s="135"/>
      <c r="AZ118" s="135"/>
      <c r="BA118" s="135"/>
      <c r="BB118" s="135"/>
      <c r="BC118" s="135"/>
      <c r="BD118" s="135"/>
      <c r="BE118" s="135"/>
      <c r="BF118" s="135"/>
      <c r="BG118" s="135"/>
      <c r="BH118" s="135"/>
      <c r="BI118" s="135"/>
      <c r="BJ118" s="135"/>
      <c r="BK118" s="135"/>
      <c r="BL118" s="135"/>
      <c r="BM118" s="135"/>
      <c r="BN118" s="135"/>
      <c r="BO118" s="135"/>
    </row>
    <row r="119" spans="1:67">
      <c r="A119" s="135"/>
      <c r="B119" s="135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  <c r="AE119" s="135"/>
      <c r="AF119" s="135"/>
      <c r="AG119" s="135"/>
      <c r="AH119" s="135"/>
      <c r="AI119" s="135"/>
      <c r="AJ119" s="135"/>
      <c r="AK119" s="135"/>
      <c r="AL119" s="135"/>
      <c r="AM119" s="135"/>
      <c r="AN119" s="135"/>
      <c r="AO119" s="135"/>
      <c r="AP119" s="135"/>
      <c r="AQ119" s="135"/>
      <c r="AR119" s="135"/>
      <c r="AS119" s="135"/>
      <c r="AT119" s="135"/>
      <c r="AU119" s="135"/>
      <c r="AV119" s="135"/>
      <c r="AW119" s="135"/>
      <c r="AX119" s="135"/>
      <c r="AY119" s="135"/>
      <c r="AZ119" s="135"/>
      <c r="BA119" s="135"/>
      <c r="BB119" s="135"/>
      <c r="BC119" s="135"/>
      <c r="BD119" s="135"/>
      <c r="BE119" s="135"/>
      <c r="BF119" s="135"/>
      <c r="BG119" s="135"/>
      <c r="BH119" s="135"/>
      <c r="BI119" s="135"/>
      <c r="BJ119" s="135"/>
      <c r="BK119" s="135"/>
      <c r="BL119" s="135"/>
      <c r="BM119" s="135"/>
      <c r="BN119" s="135"/>
      <c r="BO119" s="135"/>
    </row>
    <row r="120" spans="1:67">
      <c r="A120" s="135"/>
      <c r="B120" s="135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135"/>
      <c r="AV120" s="135"/>
      <c r="AW120" s="135"/>
      <c r="AX120" s="135"/>
      <c r="AY120" s="135"/>
      <c r="AZ120" s="135"/>
      <c r="BA120" s="135"/>
      <c r="BB120" s="135"/>
      <c r="BC120" s="135"/>
      <c r="BD120" s="135"/>
      <c r="BE120" s="135"/>
      <c r="BF120" s="135"/>
      <c r="BG120" s="135"/>
      <c r="BH120" s="135"/>
      <c r="BI120" s="135"/>
      <c r="BJ120" s="135"/>
      <c r="BK120" s="135"/>
      <c r="BL120" s="135"/>
      <c r="BM120" s="135"/>
      <c r="BN120" s="135"/>
      <c r="BO120" s="135"/>
    </row>
    <row r="121" spans="1:67">
      <c r="A121" s="135"/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  <c r="AU121" s="135"/>
      <c r="AV121" s="135"/>
      <c r="AW121" s="135"/>
      <c r="AX121" s="135"/>
      <c r="AY121" s="135"/>
      <c r="AZ121" s="135"/>
      <c r="BA121" s="135"/>
      <c r="BB121" s="135"/>
      <c r="BC121" s="135"/>
      <c r="BD121" s="135"/>
      <c r="BE121" s="135"/>
      <c r="BF121" s="135"/>
      <c r="BG121" s="135"/>
      <c r="BH121" s="135"/>
      <c r="BI121" s="135"/>
      <c r="BJ121" s="135"/>
      <c r="BK121" s="135"/>
      <c r="BL121" s="135"/>
      <c r="BM121" s="135"/>
      <c r="BN121" s="135"/>
      <c r="BO121" s="135"/>
    </row>
    <row r="122" spans="1:67">
      <c r="A122" s="135"/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135"/>
      <c r="AV122" s="135"/>
      <c r="AW122" s="135"/>
      <c r="AX122" s="135"/>
      <c r="AY122" s="135"/>
      <c r="AZ122" s="135"/>
      <c r="BA122" s="135"/>
      <c r="BB122" s="135"/>
      <c r="BC122" s="135"/>
      <c r="BD122" s="135"/>
      <c r="BE122" s="135"/>
      <c r="BF122" s="135"/>
      <c r="BG122" s="135"/>
      <c r="BH122" s="135"/>
      <c r="BI122" s="135"/>
      <c r="BJ122" s="135"/>
      <c r="BK122" s="135"/>
      <c r="BL122" s="135"/>
      <c r="BM122" s="135"/>
      <c r="BN122" s="135"/>
      <c r="BO122" s="135"/>
    </row>
    <row r="123" spans="1:67">
      <c r="A123" s="135"/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5"/>
      <c r="AI123" s="135"/>
      <c r="AJ123" s="135"/>
      <c r="AK123" s="135"/>
      <c r="AL123" s="135"/>
      <c r="AM123" s="135"/>
      <c r="AN123" s="135"/>
      <c r="AO123" s="135"/>
      <c r="AP123" s="135"/>
      <c r="AQ123" s="135"/>
      <c r="AR123" s="135"/>
      <c r="AS123" s="135"/>
      <c r="AT123" s="135"/>
      <c r="AU123" s="135"/>
      <c r="AV123" s="135"/>
      <c r="AW123" s="135"/>
      <c r="AX123" s="135"/>
      <c r="AY123" s="135"/>
      <c r="AZ123" s="135"/>
      <c r="BA123" s="135"/>
      <c r="BB123" s="135"/>
      <c r="BC123" s="135"/>
      <c r="BD123" s="135"/>
      <c r="BE123" s="135"/>
      <c r="BF123" s="135"/>
      <c r="BG123" s="135"/>
      <c r="BH123" s="135"/>
      <c r="BI123" s="135"/>
      <c r="BJ123" s="135"/>
      <c r="BK123" s="135"/>
      <c r="BL123" s="135"/>
      <c r="BM123" s="135"/>
      <c r="BN123" s="135"/>
      <c r="BO123" s="135"/>
    </row>
    <row r="124" spans="1:67">
      <c r="A124" s="135"/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5"/>
      <c r="AH124" s="135"/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  <c r="AU124" s="135"/>
      <c r="AV124" s="135"/>
      <c r="AW124" s="135"/>
      <c r="AX124" s="135"/>
      <c r="AY124" s="135"/>
      <c r="AZ124" s="135"/>
      <c r="BA124" s="135"/>
      <c r="BB124" s="135"/>
      <c r="BC124" s="135"/>
      <c r="BD124" s="135"/>
      <c r="BE124" s="135"/>
      <c r="BF124" s="135"/>
      <c r="BG124" s="135"/>
      <c r="BH124" s="135"/>
      <c r="BI124" s="135"/>
      <c r="BJ124" s="135"/>
      <c r="BK124" s="135"/>
      <c r="BL124" s="135"/>
      <c r="BM124" s="135"/>
      <c r="BN124" s="135"/>
      <c r="BO124" s="135"/>
    </row>
    <row r="125" spans="1:67">
      <c r="A125" s="135"/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5"/>
      <c r="AI125" s="135"/>
      <c r="AJ125" s="135"/>
      <c r="AK125" s="135"/>
      <c r="AL125" s="135"/>
      <c r="AM125" s="135"/>
      <c r="AN125" s="135"/>
      <c r="AO125" s="135"/>
      <c r="AP125" s="135"/>
      <c r="AQ125" s="135"/>
      <c r="AR125" s="135"/>
      <c r="AS125" s="135"/>
      <c r="AT125" s="135"/>
      <c r="AU125" s="135"/>
      <c r="AV125" s="135"/>
      <c r="AW125" s="135"/>
      <c r="AX125" s="135"/>
      <c r="AY125" s="135"/>
      <c r="AZ125" s="135"/>
      <c r="BA125" s="135"/>
      <c r="BB125" s="135"/>
      <c r="BC125" s="135"/>
      <c r="BD125" s="135"/>
      <c r="BE125" s="135"/>
      <c r="BF125" s="135"/>
      <c r="BG125" s="135"/>
      <c r="BH125" s="135"/>
      <c r="BI125" s="135"/>
      <c r="BJ125" s="135"/>
      <c r="BK125" s="135"/>
      <c r="BL125" s="135"/>
      <c r="BM125" s="135"/>
      <c r="BN125" s="135"/>
      <c r="BO125" s="135"/>
    </row>
    <row r="126" spans="1:67">
      <c r="A126" s="135"/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5"/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  <c r="AU126" s="135"/>
      <c r="AV126" s="135"/>
      <c r="AW126" s="135"/>
      <c r="AX126" s="135"/>
      <c r="AY126" s="135"/>
      <c r="AZ126" s="135"/>
      <c r="BA126" s="135"/>
      <c r="BB126" s="135"/>
      <c r="BC126" s="135"/>
      <c r="BD126" s="135"/>
      <c r="BE126" s="135"/>
      <c r="BF126" s="135"/>
      <c r="BG126" s="135"/>
      <c r="BH126" s="135"/>
      <c r="BI126" s="135"/>
      <c r="BJ126" s="135"/>
      <c r="BK126" s="135"/>
      <c r="BL126" s="135"/>
      <c r="BM126" s="135"/>
      <c r="BN126" s="135"/>
      <c r="BO126" s="135"/>
    </row>
    <row r="127" spans="1:67">
      <c r="A127" s="135"/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  <c r="AI127" s="135"/>
      <c r="AJ127" s="135"/>
      <c r="AK127" s="135"/>
      <c r="AL127" s="135"/>
      <c r="AM127" s="135"/>
      <c r="AN127" s="135"/>
      <c r="AO127" s="135"/>
      <c r="AP127" s="135"/>
      <c r="AQ127" s="135"/>
      <c r="AR127" s="135"/>
      <c r="AS127" s="135"/>
      <c r="AT127" s="135"/>
      <c r="AU127" s="135"/>
      <c r="AV127" s="135"/>
      <c r="AW127" s="135"/>
      <c r="AX127" s="135"/>
      <c r="AY127" s="135"/>
      <c r="AZ127" s="135"/>
      <c r="BA127" s="135"/>
      <c r="BB127" s="135"/>
      <c r="BC127" s="135"/>
      <c r="BD127" s="135"/>
      <c r="BE127" s="135"/>
      <c r="BF127" s="135"/>
      <c r="BG127" s="135"/>
      <c r="BH127" s="135"/>
      <c r="BI127" s="135"/>
      <c r="BJ127" s="135"/>
      <c r="BK127" s="135"/>
      <c r="BL127" s="135"/>
      <c r="BM127" s="135"/>
      <c r="BN127" s="135"/>
      <c r="BO127" s="135"/>
    </row>
    <row r="128" spans="1:67">
      <c r="A128" s="135"/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135"/>
      <c r="AV128" s="135"/>
      <c r="AW128" s="135"/>
      <c r="AX128" s="135"/>
      <c r="AY128" s="135"/>
      <c r="AZ128" s="135"/>
      <c r="BA128" s="135"/>
      <c r="BB128" s="135"/>
      <c r="BC128" s="135"/>
      <c r="BD128" s="135"/>
      <c r="BE128" s="135"/>
      <c r="BF128" s="135"/>
      <c r="BG128" s="135"/>
      <c r="BH128" s="135"/>
      <c r="BI128" s="135"/>
      <c r="BJ128" s="135"/>
      <c r="BK128" s="135"/>
      <c r="BL128" s="135"/>
      <c r="BM128" s="135"/>
      <c r="BN128" s="135"/>
      <c r="BO128" s="135"/>
    </row>
    <row r="129" spans="1:67">
      <c r="A129" s="135"/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5"/>
      <c r="AI129" s="135"/>
      <c r="AJ129" s="135"/>
      <c r="AK129" s="135"/>
      <c r="AL129" s="135"/>
      <c r="AM129" s="135"/>
      <c r="AN129" s="135"/>
      <c r="AO129" s="135"/>
      <c r="AP129" s="135"/>
      <c r="AQ129" s="135"/>
      <c r="AR129" s="135"/>
      <c r="AS129" s="135"/>
      <c r="AT129" s="135"/>
      <c r="AU129" s="135"/>
      <c r="AV129" s="135"/>
      <c r="AW129" s="135"/>
      <c r="AX129" s="135"/>
      <c r="AY129" s="135"/>
      <c r="AZ129" s="135"/>
      <c r="BA129" s="135"/>
      <c r="BB129" s="135"/>
      <c r="BC129" s="135"/>
      <c r="BD129" s="135"/>
      <c r="BE129" s="135"/>
      <c r="BF129" s="135"/>
      <c r="BG129" s="135"/>
      <c r="BH129" s="135"/>
      <c r="BI129" s="135"/>
      <c r="BJ129" s="135"/>
      <c r="BK129" s="135"/>
      <c r="BL129" s="135"/>
      <c r="BM129" s="135"/>
      <c r="BN129" s="135"/>
      <c r="BO129" s="135"/>
    </row>
    <row r="130" spans="1:67">
      <c r="A130" s="135"/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135"/>
      <c r="AV130" s="135"/>
      <c r="AW130" s="135"/>
      <c r="AX130" s="135"/>
      <c r="AY130" s="135"/>
      <c r="AZ130" s="135"/>
      <c r="BA130" s="135"/>
      <c r="BB130" s="135"/>
      <c r="BC130" s="135"/>
      <c r="BD130" s="135"/>
      <c r="BE130" s="135"/>
      <c r="BF130" s="135"/>
      <c r="BG130" s="135"/>
      <c r="BH130" s="135"/>
      <c r="BI130" s="135"/>
      <c r="BJ130" s="135"/>
      <c r="BK130" s="135"/>
      <c r="BL130" s="135"/>
      <c r="BM130" s="135"/>
      <c r="BN130" s="135"/>
      <c r="BO130" s="135"/>
    </row>
    <row r="131" spans="1:67">
      <c r="A131" s="135"/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135"/>
      <c r="AV131" s="135"/>
      <c r="AW131" s="135"/>
      <c r="AX131" s="135"/>
      <c r="AY131" s="135"/>
      <c r="AZ131" s="135"/>
      <c r="BA131" s="135"/>
      <c r="BB131" s="135"/>
      <c r="BC131" s="135"/>
      <c r="BD131" s="135"/>
      <c r="BE131" s="135"/>
      <c r="BF131" s="135"/>
      <c r="BG131" s="135"/>
      <c r="BH131" s="135"/>
      <c r="BI131" s="135"/>
      <c r="BJ131" s="135"/>
      <c r="BK131" s="135"/>
      <c r="BL131" s="135"/>
      <c r="BM131" s="135"/>
      <c r="BN131" s="135"/>
      <c r="BO131" s="135"/>
    </row>
    <row r="132" spans="1:67">
      <c r="A132" s="135"/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135"/>
      <c r="AV132" s="135"/>
      <c r="AW132" s="135"/>
      <c r="AX132" s="135"/>
      <c r="AY132" s="135"/>
      <c r="AZ132" s="135"/>
      <c r="BA132" s="135"/>
      <c r="BB132" s="135"/>
      <c r="BC132" s="135"/>
      <c r="BD132" s="135"/>
      <c r="BE132" s="135"/>
      <c r="BF132" s="135"/>
      <c r="BG132" s="135"/>
      <c r="BH132" s="135"/>
      <c r="BI132" s="135"/>
      <c r="BJ132" s="135"/>
      <c r="BK132" s="135"/>
      <c r="BL132" s="135"/>
      <c r="BM132" s="135"/>
      <c r="BN132" s="135"/>
      <c r="BO132" s="135"/>
    </row>
    <row r="133" spans="1:67">
      <c r="A133" s="135"/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135"/>
      <c r="AV133" s="135"/>
      <c r="AW133" s="135"/>
      <c r="AX133" s="135"/>
      <c r="AY133" s="135"/>
      <c r="AZ133" s="135"/>
      <c r="BA133" s="135"/>
      <c r="BB133" s="135"/>
      <c r="BC133" s="135"/>
      <c r="BD133" s="135"/>
      <c r="BE133" s="135"/>
      <c r="BF133" s="135"/>
      <c r="BG133" s="135"/>
      <c r="BH133" s="135"/>
      <c r="BI133" s="135"/>
      <c r="BJ133" s="135"/>
      <c r="BK133" s="135"/>
      <c r="BL133" s="135"/>
      <c r="BM133" s="135"/>
      <c r="BN133" s="135"/>
      <c r="BO133" s="135"/>
    </row>
    <row r="134" spans="1:67">
      <c r="A134" s="135"/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135"/>
      <c r="AV134" s="135"/>
      <c r="AW134" s="135"/>
      <c r="AX134" s="135"/>
      <c r="AY134" s="135"/>
      <c r="AZ134" s="135"/>
      <c r="BA134" s="135"/>
      <c r="BB134" s="135"/>
      <c r="BC134" s="135"/>
      <c r="BD134" s="135"/>
      <c r="BE134" s="135"/>
      <c r="BF134" s="135"/>
      <c r="BG134" s="135"/>
      <c r="BH134" s="135"/>
      <c r="BI134" s="135"/>
      <c r="BJ134" s="135"/>
      <c r="BK134" s="135"/>
      <c r="BL134" s="135"/>
      <c r="BM134" s="135"/>
      <c r="BN134" s="135"/>
      <c r="BO134" s="135"/>
    </row>
    <row r="135" spans="1:67">
      <c r="A135" s="135"/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135"/>
      <c r="AV135" s="135"/>
      <c r="AW135" s="135"/>
      <c r="AX135" s="135"/>
      <c r="AY135" s="135"/>
      <c r="AZ135" s="135"/>
      <c r="BA135" s="135"/>
      <c r="BB135" s="135"/>
      <c r="BC135" s="135"/>
      <c r="BD135" s="135"/>
      <c r="BE135" s="135"/>
      <c r="BF135" s="135"/>
      <c r="BG135" s="135"/>
      <c r="BH135" s="135"/>
      <c r="BI135" s="135"/>
      <c r="BJ135" s="135"/>
      <c r="BK135" s="135"/>
      <c r="BL135" s="135"/>
      <c r="BM135" s="135"/>
      <c r="BN135" s="135"/>
      <c r="BO135" s="135"/>
    </row>
    <row r="136" spans="1:67">
      <c r="A136" s="135"/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135"/>
      <c r="AV136" s="135"/>
      <c r="AW136" s="135"/>
      <c r="AX136" s="135"/>
      <c r="AY136" s="135"/>
      <c r="AZ136" s="135"/>
      <c r="BA136" s="135"/>
      <c r="BB136" s="135"/>
      <c r="BC136" s="135"/>
      <c r="BD136" s="135"/>
      <c r="BE136" s="135"/>
      <c r="BF136" s="135"/>
      <c r="BG136" s="135"/>
      <c r="BH136" s="135"/>
      <c r="BI136" s="135"/>
      <c r="BJ136" s="135"/>
      <c r="BK136" s="135"/>
      <c r="BL136" s="135"/>
      <c r="BM136" s="135"/>
      <c r="BN136" s="135"/>
      <c r="BO136" s="135"/>
    </row>
    <row r="137" spans="1:67">
      <c r="A137" s="135"/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135"/>
      <c r="AV137" s="135"/>
      <c r="AW137" s="135"/>
      <c r="AX137" s="135"/>
      <c r="AY137" s="135"/>
      <c r="AZ137" s="135"/>
      <c r="BA137" s="135"/>
      <c r="BB137" s="135"/>
      <c r="BC137" s="135"/>
      <c r="BD137" s="135"/>
      <c r="BE137" s="135"/>
      <c r="BF137" s="135"/>
      <c r="BG137" s="135"/>
      <c r="BH137" s="135"/>
      <c r="BI137" s="135"/>
      <c r="BJ137" s="135"/>
      <c r="BK137" s="135"/>
      <c r="BL137" s="135"/>
      <c r="BM137" s="135"/>
      <c r="BN137" s="135"/>
      <c r="BO137" s="135"/>
    </row>
    <row r="138" spans="1:67">
      <c r="A138" s="135"/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135"/>
      <c r="AV138" s="135"/>
      <c r="AW138" s="135"/>
      <c r="AX138" s="135"/>
      <c r="AY138" s="135"/>
      <c r="AZ138" s="135"/>
      <c r="BA138" s="135"/>
      <c r="BB138" s="135"/>
      <c r="BC138" s="135"/>
      <c r="BD138" s="135"/>
      <c r="BE138" s="135"/>
      <c r="BF138" s="135"/>
      <c r="BG138" s="135"/>
      <c r="BH138" s="135"/>
      <c r="BI138" s="135"/>
      <c r="BJ138" s="135"/>
      <c r="BK138" s="135"/>
      <c r="BL138" s="135"/>
      <c r="BM138" s="135"/>
      <c r="BN138" s="135"/>
      <c r="BO138" s="135"/>
    </row>
    <row r="139" spans="1:67">
      <c r="A139" s="135"/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135"/>
      <c r="AV139" s="135"/>
      <c r="AW139" s="135"/>
      <c r="AX139" s="135"/>
      <c r="AY139" s="135"/>
      <c r="AZ139" s="135"/>
      <c r="BA139" s="135"/>
      <c r="BB139" s="135"/>
      <c r="BC139" s="135"/>
      <c r="BD139" s="135"/>
      <c r="BE139" s="135"/>
      <c r="BF139" s="135"/>
      <c r="BG139" s="135"/>
      <c r="BH139" s="135"/>
      <c r="BI139" s="135"/>
      <c r="BJ139" s="135"/>
      <c r="BK139" s="135"/>
      <c r="BL139" s="135"/>
      <c r="BM139" s="135"/>
      <c r="BN139" s="135"/>
      <c r="BO139" s="135"/>
    </row>
    <row r="140" spans="1:67">
      <c r="A140" s="135"/>
      <c r="B140" s="135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135"/>
      <c r="AV140" s="135"/>
      <c r="AW140" s="135"/>
      <c r="AX140" s="135"/>
      <c r="AY140" s="135"/>
      <c r="AZ140" s="135"/>
      <c r="BA140" s="135"/>
      <c r="BB140" s="135"/>
      <c r="BC140" s="135"/>
      <c r="BD140" s="135"/>
      <c r="BE140" s="135"/>
      <c r="BF140" s="135"/>
      <c r="BG140" s="135"/>
      <c r="BH140" s="135"/>
      <c r="BI140" s="135"/>
      <c r="BJ140" s="135"/>
      <c r="BK140" s="135"/>
      <c r="BL140" s="135"/>
      <c r="BM140" s="135"/>
      <c r="BN140" s="135"/>
      <c r="BO140" s="135"/>
    </row>
    <row r="141" spans="1:67">
      <c r="A141" s="135"/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135"/>
      <c r="AV141" s="135"/>
      <c r="AW141" s="135"/>
      <c r="AX141" s="135"/>
      <c r="AY141" s="135"/>
      <c r="AZ141" s="135"/>
      <c r="BA141" s="135"/>
      <c r="BB141" s="135"/>
      <c r="BC141" s="135"/>
      <c r="BD141" s="135"/>
      <c r="BE141" s="135"/>
      <c r="BF141" s="135"/>
      <c r="BG141" s="135"/>
      <c r="BH141" s="135"/>
      <c r="BI141" s="135"/>
      <c r="BJ141" s="135"/>
      <c r="BK141" s="135"/>
      <c r="BL141" s="135"/>
      <c r="BM141" s="135"/>
      <c r="BN141" s="135"/>
      <c r="BO141" s="135"/>
    </row>
    <row r="142" spans="1:67">
      <c r="A142" s="135"/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135"/>
      <c r="AV142" s="135"/>
      <c r="AW142" s="135"/>
      <c r="AX142" s="135"/>
      <c r="AY142" s="135"/>
      <c r="AZ142" s="135"/>
      <c r="BA142" s="135"/>
      <c r="BB142" s="135"/>
      <c r="BC142" s="135"/>
      <c r="BD142" s="135"/>
      <c r="BE142" s="135"/>
      <c r="BF142" s="135"/>
      <c r="BG142" s="135"/>
      <c r="BH142" s="135"/>
      <c r="BI142" s="135"/>
      <c r="BJ142" s="135"/>
      <c r="BK142" s="135"/>
      <c r="BL142" s="135"/>
      <c r="BM142" s="135"/>
      <c r="BN142" s="135"/>
      <c r="BO142" s="135"/>
    </row>
    <row r="143" spans="1:67">
      <c r="A143" s="135"/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135"/>
      <c r="AV143" s="135"/>
      <c r="AW143" s="135"/>
      <c r="AX143" s="135"/>
      <c r="AY143" s="135"/>
      <c r="AZ143" s="135"/>
      <c r="BA143" s="135"/>
      <c r="BB143" s="135"/>
      <c r="BC143" s="135"/>
      <c r="BD143" s="135"/>
      <c r="BE143" s="135"/>
      <c r="BF143" s="135"/>
      <c r="BG143" s="135"/>
      <c r="BH143" s="135"/>
      <c r="BI143" s="135"/>
      <c r="BJ143" s="135"/>
      <c r="BK143" s="135"/>
      <c r="BL143" s="135"/>
      <c r="BM143" s="135"/>
      <c r="BN143" s="135"/>
      <c r="BO143" s="135"/>
    </row>
    <row r="144" spans="1:67">
      <c r="A144" s="135"/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135"/>
      <c r="AV144" s="135"/>
      <c r="AW144" s="135"/>
      <c r="AX144" s="135"/>
      <c r="AY144" s="135"/>
      <c r="AZ144" s="135"/>
      <c r="BA144" s="135"/>
      <c r="BB144" s="135"/>
      <c r="BC144" s="135"/>
      <c r="BD144" s="135"/>
      <c r="BE144" s="135"/>
      <c r="BF144" s="135"/>
      <c r="BG144" s="135"/>
      <c r="BH144" s="135"/>
      <c r="BI144" s="135"/>
      <c r="BJ144" s="135"/>
      <c r="BK144" s="135"/>
      <c r="BL144" s="135"/>
      <c r="BM144" s="135"/>
      <c r="BN144" s="135"/>
      <c r="BO144" s="135"/>
    </row>
    <row r="145" spans="1:67">
      <c r="A145" s="135"/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135"/>
      <c r="AV145" s="135"/>
      <c r="AW145" s="135"/>
      <c r="AX145" s="135"/>
      <c r="AY145" s="135"/>
      <c r="AZ145" s="135"/>
      <c r="BA145" s="135"/>
      <c r="BB145" s="135"/>
      <c r="BC145" s="135"/>
      <c r="BD145" s="135"/>
      <c r="BE145" s="135"/>
      <c r="BF145" s="135"/>
      <c r="BG145" s="135"/>
      <c r="BH145" s="135"/>
      <c r="BI145" s="135"/>
      <c r="BJ145" s="135"/>
      <c r="BK145" s="135"/>
      <c r="BL145" s="135"/>
      <c r="BM145" s="135"/>
      <c r="BN145" s="135"/>
      <c r="BO145" s="135"/>
    </row>
    <row r="146" spans="1:67">
      <c r="A146" s="135"/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135"/>
      <c r="AV146" s="135"/>
      <c r="AW146" s="135"/>
      <c r="AX146" s="135"/>
      <c r="AY146" s="135"/>
      <c r="AZ146" s="135"/>
      <c r="BA146" s="135"/>
      <c r="BB146" s="135"/>
      <c r="BC146" s="135"/>
      <c r="BD146" s="135"/>
      <c r="BE146" s="135"/>
      <c r="BF146" s="135"/>
      <c r="BG146" s="135"/>
      <c r="BH146" s="135"/>
      <c r="BI146" s="135"/>
      <c r="BJ146" s="135"/>
      <c r="BK146" s="135"/>
      <c r="BL146" s="135"/>
      <c r="BM146" s="135"/>
      <c r="BN146" s="135"/>
      <c r="BO146" s="135"/>
    </row>
    <row r="147" spans="1:67">
      <c r="A147" s="135"/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135"/>
      <c r="AV147" s="135"/>
      <c r="AW147" s="135"/>
      <c r="AX147" s="135"/>
      <c r="AY147" s="135"/>
      <c r="AZ147" s="135"/>
      <c r="BA147" s="135"/>
      <c r="BB147" s="135"/>
      <c r="BC147" s="135"/>
      <c r="BD147" s="135"/>
      <c r="BE147" s="135"/>
      <c r="BF147" s="135"/>
      <c r="BG147" s="135"/>
      <c r="BH147" s="135"/>
      <c r="BI147" s="135"/>
      <c r="BJ147" s="135"/>
      <c r="BK147" s="135"/>
      <c r="BL147" s="135"/>
      <c r="BM147" s="135"/>
      <c r="BN147" s="135"/>
      <c r="BO147" s="135"/>
    </row>
    <row r="148" spans="1:67">
      <c r="A148" s="135"/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135"/>
      <c r="AV148" s="135"/>
      <c r="AW148" s="135"/>
      <c r="AX148" s="135"/>
      <c r="AY148" s="135"/>
      <c r="AZ148" s="135"/>
      <c r="BA148" s="135"/>
      <c r="BB148" s="135"/>
      <c r="BC148" s="135"/>
      <c r="BD148" s="135"/>
      <c r="BE148" s="135"/>
      <c r="BF148" s="135"/>
      <c r="BG148" s="135"/>
      <c r="BH148" s="135"/>
      <c r="BI148" s="135"/>
      <c r="BJ148" s="135"/>
      <c r="BK148" s="135"/>
      <c r="BL148" s="135"/>
      <c r="BM148" s="135"/>
      <c r="BN148" s="135"/>
      <c r="BO148" s="135"/>
    </row>
    <row r="149" spans="1:67">
      <c r="A149" s="135"/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135"/>
      <c r="AV149" s="135"/>
      <c r="AW149" s="135"/>
      <c r="AX149" s="135"/>
      <c r="AY149" s="135"/>
      <c r="AZ149" s="135"/>
      <c r="BA149" s="135"/>
      <c r="BB149" s="135"/>
      <c r="BC149" s="135"/>
      <c r="BD149" s="135"/>
      <c r="BE149" s="135"/>
      <c r="BF149" s="135"/>
      <c r="BG149" s="135"/>
      <c r="BH149" s="135"/>
      <c r="BI149" s="135"/>
      <c r="BJ149" s="135"/>
      <c r="BK149" s="135"/>
      <c r="BL149" s="135"/>
      <c r="BM149" s="135"/>
      <c r="BN149" s="135"/>
      <c r="BO149" s="135"/>
    </row>
    <row r="150" spans="1:67">
      <c r="A150" s="135"/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135"/>
      <c r="AV150" s="135"/>
      <c r="AW150" s="135"/>
      <c r="AX150" s="135"/>
      <c r="AY150" s="135"/>
      <c r="AZ150" s="135"/>
      <c r="BA150" s="135"/>
      <c r="BB150" s="135"/>
      <c r="BC150" s="135"/>
      <c r="BD150" s="135"/>
      <c r="BE150" s="135"/>
      <c r="BF150" s="135"/>
      <c r="BG150" s="135"/>
      <c r="BH150" s="135"/>
      <c r="BI150" s="135"/>
      <c r="BJ150" s="135"/>
      <c r="BK150" s="135"/>
      <c r="BL150" s="135"/>
      <c r="BM150" s="135"/>
      <c r="BN150" s="135"/>
      <c r="BO150" s="135"/>
    </row>
    <row r="151" spans="1:67">
      <c r="A151" s="135"/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135"/>
      <c r="AV151" s="135"/>
      <c r="AW151" s="135"/>
      <c r="AX151" s="135"/>
      <c r="AY151" s="135"/>
      <c r="AZ151" s="135"/>
      <c r="BA151" s="135"/>
      <c r="BB151" s="135"/>
      <c r="BC151" s="135"/>
      <c r="BD151" s="135"/>
      <c r="BE151" s="135"/>
      <c r="BF151" s="135"/>
      <c r="BG151" s="135"/>
      <c r="BH151" s="135"/>
      <c r="BI151" s="135"/>
      <c r="BJ151" s="135"/>
      <c r="BK151" s="135"/>
      <c r="BL151" s="135"/>
      <c r="BM151" s="135"/>
      <c r="BN151" s="135"/>
      <c r="BO151" s="135"/>
    </row>
    <row r="152" spans="1:67">
      <c r="A152" s="135"/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135"/>
      <c r="AV152" s="135"/>
      <c r="AW152" s="135"/>
      <c r="AX152" s="135"/>
      <c r="AY152" s="135"/>
      <c r="AZ152" s="135"/>
      <c r="BA152" s="135"/>
      <c r="BB152" s="135"/>
      <c r="BC152" s="135"/>
      <c r="BD152" s="135"/>
      <c r="BE152" s="135"/>
      <c r="BF152" s="135"/>
      <c r="BG152" s="135"/>
      <c r="BH152" s="135"/>
      <c r="BI152" s="135"/>
      <c r="BJ152" s="135"/>
      <c r="BK152" s="135"/>
      <c r="BL152" s="135"/>
      <c r="BM152" s="135"/>
      <c r="BN152" s="135"/>
      <c r="BO152" s="135"/>
    </row>
    <row r="153" spans="1:67">
      <c r="A153" s="135"/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135"/>
      <c r="AV153" s="135"/>
      <c r="AW153" s="135"/>
      <c r="AX153" s="135"/>
      <c r="AY153" s="135"/>
      <c r="AZ153" s="135"/>
      <c r="BA153" s="135"/>
      <c r="BB153" s="135"/>
      <c r="BC153" s="135"/>
      <c r="BD153" s="135"/>
      <c r="BE153" s="135"/>
      <c r="BF153" s="135"/>
      <c r="BG153" s="135"/>
      <c r="BH153" s="135"/>
      <c r="BI153" s="135"/>
      <c r="BJ153" s="135"/>
      <c r="BK153" s="135"/>
      <c r="BL153" s="135"/>
      <c r="BM153" s="135"/>
      <c r="BN153" s="135"/>
      <c r="BO153" s="135"/>
    </row>
    <row r="154" spans="1:67">
      <c r="A154" s="135"/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135"/>
      <c r="AV154" s="135"/>
      <c r="AW154" s="135"/>
      <c r="AX154" s="135"/>
      <c r="AY154" s="135"/>
      <c r="AZ154" s="135"/>
      <c r="BA154" s="135"/>
      <c r="BB154" s="135"/>
      <c r="BC154" s="135"/>
      <c r="BD154" s="135"/>
      <c r="BE154" s="135"/>
      <c r="BF154" s="135"/>
      <c r="BG154" s="135"/>
      <c r="BH154" s="135"/>
      <c r="BI154" s="135"/>
      <c r="BJ154" s="135"/>
      <c r="BK154" s="135"/>
      <c r="BL154" s="135"/>
      <c r="BM154" s="135"/>
      <c r="BN154" s="135"/>
      <c r="BO154" s="135"/>
    </row>
    <row r="155" spans="1:67">
      <c r="A155" s="135"/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135"/>
      <c r="AV155" s="135"/>
      <c r="AW155" s="135"/>
      <c r="AX155" s="135"/>
      <c r="AY155" s="135"/>
      <c r="AZ155" s="135"/>
      <c r="BA155" s="135"/>
      <c r="BB155" s="135"/>
      <c r="BC155" s="135"/>
      <c r="BD155" s="135"/>
      <c r="BE155" s="135"/>
      <c r="BF155" s="135"/>
      <c r="BG155" s="135"/>
      <c r="BH155" s="135"/>
      <c r="BI155" s="135"/>
      <c r="BJ155" s="135"/>
      <c r="BK155" s="135"/>
      <c r="BL155" s="135"/>
      <c r="BM155" s="135"/>
      <c r="BN155" s="135"/>
      <c r="BO155" s="135"/>
    </row>
    <row r="156" spans="1:67">
      <c r="A156" s="135"/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135"/>
      <c r="AV156" s="135"/>
      <c r="AW156" s="135"/>
      <c r="AX156" s="135"/>
      <c r="AY156" s="135"/>
      <c r="AZ156" s="135"/>
      <c r="BA156" s="135"/>
      <c r="BB156" s="135"/>
      <c r="BC156" s="135"/>
      <c r="BD156" s="135"/>
      <c r="BE156" s="135"/>
      <c r="BF156" s="135"/>
      <c r="BG156" s="135"/>
      <c r="BH156" s="135"/>
      <c r="BI156" s="135"/>
      <c r="BJ156" s="135"/>
      <c r="BK156" s="135"/>
      <c r="BL156" s="135"/>
      <c r="BM156" s="135"/>
      <c r="BN156" s="135"/>
      <c r="BO156" s="135"/>
    </row>
    <row r="157" spans="1:67">
      <c r="A157" s="135"/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135"/>
      <c r="AV157" s="135"/>
      <c r="AW157" s="135"/>
      <c r="AX157" s="135"/>
      <c r="AY157" s="135"/>
      <c r="AZ157" s="135"/>
      <c r="BA157" s="135"/>
      <c r="BB157" s="135"/>
      <c r="BC157" s="135"/>
      <c r="BD157" s="135"/>
      <c r="BE157" s="135"/>
      <c r="BF157" s="135"/>
      <c r="BG157" s="135"/>
      <c r="BH157" s="135"/>
      <c r="BI157" s="135"/>
      <c r="BJ157" s="135"/>
      <c r="BK157" s="135"/>
      <c r="BL157" s="135"/>
      <c r="BM157" s="135"/>
      <c r="BN157" s="135"/>
      <c r="BO157" s="135"/>
    </row>
    <row r="158" spans="1:67">
      <c r="A158" s="135"/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135"/>
      <c r="AV158" s="135"/>
      <c r="AW158" s="135"/>
      <c r="AX158" s="135"/>
      <c r="AY158" s="135"/>
      <c r="AZ158" s="135"/>
      <c r="BA158" s="135"/>
      <c r="BB158" s="135"/>
      <c r="BC158" s="135"/>
      <c r="BD158" s="135"/>
      <c r="BE158" s="135"/>
      <c r="BF158" s="135"/>
      <c r="BG158" s="135"/>
      <c r="BH158" s="135"/>
      <c r="BI158" s="135"/>
      <c r="BJ158" s="135"/>
      <c r="BK158" s="135"/>
      <c r="BL158" s="135"/>
      <c r="BM158" s="135"/>
      <c r="BN158" s="135"/>
      <c r="BO158" s="135"/>
    </row>
    <row r="159" spans="1:67">
      <c r="A159" s="135"/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135"/>
      <c r="AV159" s="135"/>
      <c r="AW159" s="135"/>
      <c r="AX159" s="135"/>
      <c r="AY159" s="135"/>
      <c r="AZ159" s="135"/>
      <c r="BA159" s="135"/>
      <c r="BB159" s="135"/>
      <c r="BC159" s="135"/>
      <c r="BD159" s="135"/>
      <c r="BE159" s="135"/>
      <c r="BF159" s="135"/>
      <c r="BG159" s="135"/>
      <c r="BH159" s="135"/>
      <c r="BI159" s="135"/>
      <c r="BJ159" s="135"/>
      <c r="BK159" s="135"/>
      <c r="BL159" s="135"/>
      <c r="BM159" s="135"/>
      <c r="BN159" s="135"/>
      <c r="BO159" s="135"/>
    </row>
    <row r="160" spans="1:67">
      <c r="A160" s="135"/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135"/>
      <c r="AV160" s="135"/>
      <c r="AW160" s="135"/>
      <c r="AX160" s="135"/>
      <c r="AY160" s="135"/>
      <c r="AZ160" s="135"/>
      <c r="BA160" s="135"/>
      <c r="BB160" s="135"/>
      <c r="BC160" s="135"/>
      <c r="BD160" s="135"/>
      <c r="BE160" s="135"/>
      <c r="BF160" s="135"/>
      <c r="BG160" s="135"/>
      <c r="BH160" s="135"/>
      <c r="BI160" s="135"/>
      <c r="BJ160" s="135"/>
      <c r="BK160" s="135"/>
      <c r="BL160" s="135"/>
      <c r="BM160" s="135"/>
      <c r="BN160" s="135"/>
      <c r="BO160" s="135"/>
    </row>
    <row r="161" spans="1:67">
      <c r="A161" s="135"/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135"/>
      <c r="AV161" s="135"/>
      <c r="AW161" s="135"/>
      <c r="AX161" s="135"/>
      <c r="AY161" s="135"/>
      <c r="AZ161" s="135"/>
      <c r="BA161" s="135"/>
      <c r="BB161" s="135"/>
      <c r="BC161" s="135"/>
      <c r="BD161" s="135"/>
      <c r="BE161" s="135"/>
      <c r="BF161" s="135"/>
      <c r="BG161" s="135"/>
      <c r="BH161" s="135"/>
      <c r="BI161" s="135"/>
      <c r="BJ161" s="135"/>
      <c r="BK161" s="135"/>
      <c r="BL161" s="135"/>
      <c r="BM161" s="135"/>
      <c r="BN161" s="135"/>
      <c r="BO161" s="135"/>
    </row>
    <row r="162" spans="1:67">
      <c r="A162" s="135"/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135"/>
      <c r="AV162" s="135"/>
      <c r="AW162" s="135"/>
      <c r="AX162" s="135"/>
      <c r="AY162" s="135"/>
      <c r="AZ162" s="135"/>
      <c r="BA162" s="135"/>
      <c r="BB162" s="135"/>
      <c r="BC162" s="135"/>
      <c r="BD162" s="135"/>
      <c r="BE162" s="135"/>
      <c r="BF162" s="135"/>
      <c r="BG162" s="135"/>
      <c r="BH162" s="135"/>
      <c r="BI162" s="135"/>
      <c r="BJ162" s="135"/>
      <c r="BK162" s="135"/>
      <c r="BL162" s="135"/>
      <c r="BM162" s="135"/>
      <c r="BN162" s="135"/>
      <c r="BO162" s="135"/>
    </row>
    <row r="163" spans="1:67">
      <c r="A163" s="135"/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135"/>
      <c r="AV163" s="135"/>
      <c r="AW163" s="135"/>
      <c r="AX163" s="135"/>
      <c r="AY163" s="135"/>
      <c r="AZ163" s="135"/>
      <c r="BA163" s="135"/>
      <c r="BB163" s="135"/>
      <c r="BC163" s="135"/>
      <c r="BD163" s="135"/>
      <c r="BE163" s="135"/>
      <c r="BF163" s="135"/>
      <c r="BG163" s="135"/>
      <c r="BH163" s="135"/>
      <c r="BI163" s="135"/>
      <c r="BJ163" s="135"/>
      <c r="BK163" s="135"/>
      <c r="BL163" s="135"/>
      <c r="BM163" s="135"/>
      <c r="BN163" s="135"/>
      <c r="BO163" s="135"/>
    </row>
    <row r="164" spans="1:67">
      <c r="A164" s="135"/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135"/>
      <c r="AV164" s="135"/>
      <c r="AW164" s="135"/>
      <c r="AX164" s="135"/>
      <c r="AY164" s="135"/>
      <c r="AZ164" s="135"/>
      <c r="BA164" s="135"/>
      <c r="BB164" s="135"/>
      <c r="BC164" s="135"/>
      <c r="BD164" s="135"/>
      <c r="BE164" s="135"/>
      <c r="BF164" s="135"/>
      <c r="BG164" s="135"/>
      <c r="BH164" s="135"/>
      <c r="BI164" s="135"/>
      <c r="BJ164" s="135"/>
      <c r="BK164" s="135"/>
      <c r="BL164" s="135"/>
      <c r="BM164" s="135"/>
      <c r="BN164" s="135"/>
      <c r="BO164" s="135"/>
    </row>
    <row r="165" spans="1:67">
      <c r="A165" s="135"/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135"/>
      <c r="AV165" s="135"/>
      <c r="AW165" s="135"/>
      <c r="AX165" s="135"/>
      <c r="AY165" s="135"/>
      <c r="AZ165" s="135"/>
      <c r="BA165" s="135"/>
      <c r="BB165" s="135"/>
      <c r="BC165" s="135"/>
      <c r="BD165" s="135"/>
      <c r="BE165" s="135"/>
      <c r="BF165" s="135"/>
      <c r="BG165" s="135"/>
      <c r="BH165" s="135"/>
      <c r="BI165" s="135"/>
      <c r="BJ165" s="135"/>
      <c r="BK165" s="135"/>
      <c r="BL165" s="135"/>
      <c r="BM165" s="135"/>
      <c r="BN165" s="135"/>
      <c r="BO165" s="135"/>
    </row>
    <row r="166" spans="1:67">
      <c r="A166" s="135"/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135"/>
      <c r="AV166" s="135"/>
      <c r="AW166" s="135"/>
      <c r="AX166" s="135"/>
      <c r="AY166" s="135"/>
      <c r="AZ166" s="135"/>
      <c r="BA166" s="135"/>
      <c r="BB166" s="135"/>
      <c r="BC166" s="135"/>
      <c r="BD166" s="135"/>
      <c r="BE166" s="135"/>
      <c r="BF166" s="135"/>
      <c r="BG166" s="135"/>
      <c r="BH166" s="135"/>
      <c r="BI166" s="135"/>
      <c r="BJ166" s="135"/>
      <c r="BK166" s="135"/>
      <c r="BL166" s="135"/>
      <c r="BM166" s="135"/>
      <c r="BN166" s="135"/>
      <c r="BO166" s="135"/>
    </row>
    <row r="167" spans="1:67">
      <c r="A167" s="135"/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135"/>
      <c r="AV167" s="135"/>
      <c r="AW167" s="135"/>
      <c r="AX167" s="135"/>
      <c r="AY167" s="135"/>
      <c r="AZ167" s="135"/>
      <c r="BA167" s="135"/>
      <c r="BB167" s="135"/>
      <c r="BC167" s="135"/>
      <c r="BD167" s="135"/>
      <c r="BE167" s="135"/>
      <c r="BF167" s="135"/>
      <c r="BG167" s="135"/>
      <c r="BH167" s="135"/>
      <c r="BI167" s="135"/>
      <c r="BJ167" s="135"/>
      <c r="BK167" s="135"/>
      <c r="BL167" s="135"/>
      <c r="BM167" s="135"/>
      <c r="BN167" s="135"/>
      <c r="BO167" s="135"/>
    </row>
    <row r="168" spans="1:67">
      <c r="A168" s="135"/>
      <c r="B168" s="135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135"/>
      <c r="AV168" s="135"/>
      <c r="AW168" s="135"/>
      <c r="AX168" s="135"/>
      <c r="AY168" s="135"/>
      <c r="AZ168" s="135"/>
      <c r="BA168" s="135"/>
      <c r="BB168" s="135"/>
      <c r="BC168" s="135"/>
      <c r="BD168" s="135"/>
      <c r="BE168" s="135"/>
      <c r="BF168" s="135"/>
      <c r="BG168" s="135"/>
      <c r="BH168" s="135"/>
      <c r="BI168" s="135"/>
      <c r="BJ168" s="135"/>
      <c r="BK168" s="135"/>
      <c r="BL168" s="135"/>
      <c r="BM168" s="135"/>
      <c r="BN168" s="135"/>
      <c r="BO168" s="135"/>
    </row>
    <row r="169" spans="1:67">
      <c r="A169" s="135"/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135"/>
      <c r="AV169" s="135"/>
      <c r="AW169" s="135"/>
      <c r="AX169" s="135"/>
      <c r="AY169" s="135"/>
      <c r="AZ169" s="135"/>
      <c r="BA169" s="135"/>
      <c r="BB169" s="135"/>
      <c r="BC169" s="135"/>
      <c r="BD169" s="135"/>
      <c r="BE169" s="135"/>
      <c r="BF169" s="135"/>
      <c r="BG169" s="135"/>
      <c r="BH169" s="135"/>
      <c r="BI169" s="135"/>
      <c r="BJ169" s="135"/>
      <c r="BK169" s="135"/>
      <c r="BL169" s="135"/>
      <c r="BM169" s="135"/>
      <c r="BN169" s="135"/>
      <c r="BO169" s="135"/>
    </row>
    <row r="170" spans="1:67">
      <c r="A170" s="135"/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135"/>
      <c r="AV170" s="135"/>
      <c r="AW170" s="135"/>
      <c r="AX170" s="135"/>
      <c r="AY170" s="135"/>
      <c r="AZ170" s="135"/>
      <c r="BA170" s="135"/>
      <c r="BB170" s="135"/>
      <c r="BC170" s="135"/>
      <c r="BD170" s="135"/>
      <c r="BE170" s="135"/>
      <c r="BF170" s="135"/>
      <c r="BG170" s="135"/>
      <c r="BH170" s="135"/>
      <c r="BI170" s="135"/>
      <c r="BJ170" s="135"/>
      <c r="BK170" s="135"/>
      <c r="BL170" s="135"/>
      <c r="BM170" s="135"/>
      <c r="BN170" s="135"/>
      <c r="BO170" s="135"/>
    </row>
    <row r="171" spans="1:67">
      <c r="A171" s="135"/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135"/>
      <c r="AV171" s="135"/>
      <c r="AW171" s="135"/>
      <c r="AX171" s="135"/>
      <c r="AY171" s="135"/>
      <c r="AZ171" s="135"/>
      <c r="BA171" s="135"/>
      <c r="BB171" s="135"/>
      <c r="BC171" s="135"/>
      <c r="BD171" s="135"/>
      <c r="BE171" s="135"/>
      <c r="BF171" s="135"/>
      <c r="BG171" s="135"/>
      <c r="BH171" s="135"/>
      <c r="BI171" s="135"/>
      <c r="BJ171" s="135"/>
      <c r="BK171" s="135"/>
      <c r="BL171" s="135"/>
      <c r="BM171" s="135"/>
      <c r="BN171" s="135"/>
      <c r="BO171" s="135"/>
    </row>
    <row r="172" spans="1:67">
      <c r="A172" s="135"/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135"/>
      <c r="AV172" s="135"/>
      <c r="AW172" s="135"/>
      <c r="AX172" s="135"/>
      <c r="AY172" s="135"/>
      <c r="AZ172" s="135"/>
      <c r="BA172" s="135"/>
      <c r="BB172" s="135"/>
      <c r="BC172" s="135"/>
      <c r="BD172" s="135"/>
      <c r="BE172" s="135"/>
      <c r="BF172" s="135"/>
      <c r="BG172" s="135"/>
      <c r="BH172" s="135"/>
      <c r="BI172" s="135"/>
      <c r="BJ172" s="135"/>
      <c r="BK172" s="135"/>
      <c r="BL172" s="135"/>
      <c r="BM172" s="135"/>
      <c r="BN172" s="135"/>
      <c r="BO172" s="135"/>
    </row>
    <row r="173" spans="1:67">
      <c r="A173" s="135"/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135"/>
      <c r="AV173" s="135"/>
      <c r="AW173" s="135"/>
      <c r="AX173" s="135"/>
      <c r="AY173" s="135"/>
      <c r="AZ173" s="135"/>
      <c r="BA173" s="135"/>
      <c r="BB173" s="135"/>
      <c r="BC173" s="135"/>
      <c r="BD173" s="135"/>
      <c r="BE173" s="135"/>
      <c r="BF173" s="135"/>
      <c r="BG173" s="135"/>
      <c r="BH173" s="135"/>
      <c r="BI173" s="135"/>
      <c r="BJ173" s="135"/>
      <c r="BK173" s="135"/>
      <c r="BL173" s="135"/>
      <c r="BM173" s="135"/>
      <c r="BN173" s="135"/>
      <c r="BO173" s="135"/>
    </row>
    <row r="174" spans="1:67">
      <c r="A174" s="135"/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135"/>
      <c r="AV174" s="135"/>
      <c r="AW174" s="135"/>
      <c r="AX174" s="135"/>
      <c r="AY174" s="135"/>
      <c r="AZ174" s="135"/>
      <c r="BA174" s="135"/>
      <c r="BB174" s="135"/>
      <c r="BC174" s="135"/>
      <c r="BD174" s="135"/>
      <c r="BE174" s="135"/>
      <c r="BF174" s="135"/>
      <c r="BG174" s="135"/>
      <c r="BH174" s="135"/>
      <c r="BI174" s="135"/>
      <c r="BJ174" s="135"/>
      <c r="BK174" s="135"/>
      <c r="BL174" s="135"/>
      <c r="BM174" s="135"/>
      <c r="BN174" s="135"/>
      <c r="BO174" s="135"/>
    </row>
    <row r="175" spans="1:67">
      <c r="A175" s="135"/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135"/>
      <c r="AV175" s="135"/>
      <c r="AW175" s="135"/>
      <c r="AX175" s="135"/>
      <c r="AY175" s="135"/>
      <c r="AZ175" s="135"/>
      <c r="BA175" s="135"/>
      <c r="BB175" s="135"/>
      <c r="BC175" s="135"/>
      <c r="BD175" s="135"/>
      <c r="BE175" s="135"/>
      <c r="BF175" s="135"/>
      <c r="BG175" s="135"/>
      <c r="BH175" s="135"/>
      <c r="BI175" s="135"/>
      <c r="BJ175" s="135"/>
      <c r="BK175" s="135"/>
      <c r="BL175" s="135"/>
      <c r="BM175" s="135"/>
      <c r="BN175" s="135"/>
      <c r="BO175" s="135"/>
    </row>
    <row r="176" spans="1:67">
      <c r="A176" s="135"/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135"/>
      <c r="AV176" s="135"/>
      <c r="AW176" s="135"/>
      <c r="AX176" s="135"/>
      <c r="AY176" s="135"/>
      <c r="AZ176" s="135"/>
      <c r="BA176" s="135"/>
      <c r="BB176" s="135"/>
      <c r="BC176" s="135"/>
      <c r="BD176" s="135"/>
      <c r="BE176" s="135"/>
      <c r="BF176" s="135"/>
      <c r="BG176" s="135"/>
      <c r="BH176" s="135"/>
      <c r="BI176" s="135"/>
      <c r="BJ176" s="135"/>
      <c r="BK176" s="135"/>
      <c r="BL176" s="135"/>
      <c r="BM176" s="135"/>
      <c r="BN176" s="135"/>
      <c r="BO176" s="135"/>
    </row>
    <row r="177" spans="1:67">
      <c r="A177" s="135"/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135"/>
      <c r="AV177" s="135"/>
      <c r="AW177" s="135"/>
      <c r="AX177" s="135"/>
      <c r="AY177" s="135"/>
      <c r="AZ177" s="135"/>
      <c r="BA177" s="135"/>
      <c r="BB177" s="135"/>
      <c r="BC177" s="135"/>
      <c r="BD177" s="135"/>
      <c r="BE177" s="135"/>
      <c r="BF177" s="135"/>
      <c r="BG177" s="135"/>
      <c r="BH177" s="135"/>
      <c r="BI177" s="135"/>
      <c r="BJ177" s="135"/>
      <c r="BK177" s="135"/>
      <c r="BL177" s="135"/>
      <c r="BM177" s="135"/>
      <c r="BN177" s="135"/>
      <c r="BO177" s="135"/>
    </row>
    <row r="178" spans="1:67">
      <c r="A178" s="135"/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135"/>
      <c r="AV178" s="135"/>
      <c r="AW178" s="135"/>
      <c r="AX178" s="135"/>
      <c r="AY178" s="135"/>
      <c r="AZ178" s="135"/>
      <c r="BA178" s="135"/>
      <c r="BB178" s="135"/>
      <c r="BC178" s="135"/>
      <c r="BD178" s="135"/>
      <c r="BE178" s="135"/>
      <c r="BF178" s="135"/>
      <c r="BG178" s="135"/>
      <c r="BH178" s="135"/>
      <c r="BI178" s="135"/>
      <c r="BJ178" s="135"/>
      <c r="BK178" s="135"/>
      <c r="BL178" s="135"/>
      <c r="BM178" s="135"/>
      <c r="BN178" s="135"/>
      <c r="BO178" s="135"/>
    </row>
    <row r="179" spans="1:67">
      <c r="A179" s="135"/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135"/>
      <c r="AV179" s="135"/>
      <c r="AW179" s="135"/>
      <c r="AX179" s="135"/>
      <c r="AY179" s="135"/>
      <c r="AZ179" s="135"/>
      <c r="BA179" s="135"/>
      <c r="BB179" s="135"/>
      <c r="BC179" s="135"/>
      <c r="BD179" s="135"/>
      <c r="BE179" s="135"/>
      <c r="BF179" s="135"/>
      <c r="BG179" s="135"/>
      <c r="BH179" s="135"/>
      <c r="BI179" s="135"/>
      <c r="BJ179" s="135"/>
      <c r="BK179" s="135"/>
      <c r="BL179" s="135"/>
      <c r="BM179" s="135"/>
      <c r="BN179" s="135"/>
      <c r="BO179" s="135"/>
    </row>
    <row r="180" spans="1:67">
      <c r="A180" s="135"/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135"/>
      <c r="AV180" s="135"/>
      <c r="AW180" s="135"/>
      <c r="AX180" s="135"/>
      <c r="AY180" s="135"/>
      <c r="AZ180" s="135"/>
      <c r="BA180" s="135"/>
      <c r="BB180" s="135"/>
      <c r="BC180" s="135"/>
      <c r="BD180" s="135"/>
      <c r="BE180" s="135"/>
      <c r="BF180" s="135"/>
      <c r="BG180" s="135"/>
      <c r="BH180" s="135"/>
      <c r="BI180" s="135"/>
      <c r="BJ180" s="135"/>
      <c r="BK180" s="135"/>
      <c r="BL180" s="135"/>
      <c r="BM180" s="135"/>
      <c r="BN180" s="135"/>
      <c r="BO180" s="135"/>
    </row>
    <row r="181" spans="1:67">
      <c r="A181" s="135"/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135"/>
      <c r="AV181" s="135"/>
      <c r="AW181" s="135"/>
      <c r="AX181" s="135"/>
      <c r="AY181" s="135"/>
      <c r="AZ181" s="135"/>
      <c r="BA181" s="135"/>
      <c r="BB181" s="135"/>
      <c r="BC181" s="135"/>
      <c r="BD181" s="135"/>
      <c r="BE181" s="135"/>
      <c r="BF181" s="135"/>
      <c r="BG181" s="135"/>
      <c r="BH181" s="135"/>
      <c r="BI181" s="135"/>
      <c r="BJ181" s="135"/>
      <c r="BK181" s="135"/>
      <c r="BL181" s="135"/>
      <c r="BM181" s="135"/>
      <c r="BN181" s="135"/>
      <c r="BO181" s="135"/>
    </row>
    <row r="182" spans="1:67">
      <c r="A182" s="135"/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135"/>
      <c r="AV182" s="135"/>
      <c r="AW182" s="135"/>
      <c r="AX182" s="135"/>
      <c r="AY182" s="135"/>
      <c r="AZ182" s="135"/>
      <c r="BA182" s="135"/>
      <c r="BB182" s="135"/>
      <c r="BC182" s="135"/>
      <c r="BD182" s="135"/>
      <c r="BE182" s="135"/>
      <c r="BF182" s="135"/>
      <c r="BG182" s="135"/>
      <c r="BH182" s="135"/>
      <c r="BI182" s="135"/>
      <c r="BJ182" s="135"/>
      <c r="BK182" s="135"/>
      <c r="BL182" s="135"/>
      <c r="BM182" s="135"/>
      <c r="BN182" s="135"/>
      <c r="BO182" s="135"/>
    </row>
    <row r="183" spans="1:67">
      <c r="A183" s="135"/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135"/>
      <c r="AV183" s="135"/>
      <c r="AW183" s="135"/>
      <c r="AX183" s="135"/>
      <c r="AY183" s="135"/>
      <c r="AZ183" s="135"/>
      <c r="BA183" s="135"/>
      <c r="BB183" s="135"/>
      <c r="BC183" s="135"/>
      <c r="BD183" s="135"/>
      <c r="BE183" s="135"/>
      <c r="BF183" s="135"/>
      <c r="BG183" s="135"/>
      <c r="BH183" s="135"/>
      <c r="BI183" s="135"/>
      <c r="BJ183" s="135"/>
      <c r="BK183" s="135"/>
      <c r="BL183" s="135"/>
      <c r="BM183" s="135"/>
      <c r="BN183" s="135"/>
      <c r="BO183" s="135"/>
    </row>
    <row r="184" spans="1:67">
      <c r="A184" s="135"/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135"/>
      <c r="AV184" s="135"/>
      <c r="AW184" s="135"/>
      <c r="AX184" s="135"/>
      <c r="AY184" s="135"/>
      <c r="AZ184" s="135"/>
      <c r="BA184" s="135"/>
      <c r="BB184" s="135"/>
      <c r="BC184" s="135"/>
      <c r="BD184" s="135"/>
      <c r="BE184" s="135"/>
      <c r="BF184" s="135"/>
      <c r="BG184" s="135"/>
      <c r="BH184" s="135"/>
      <c r="BI184" s="135"/>
      <c r="BJ184" s="135"/>
      <c r="BK184" s="135"/>
      <c r="BL184" s="135"/>
      <c r="BM184" s="135"/>
      <c r="BN184" s="135"/>
      <c r="BO184" s="135"/>
    </row>
    <row r="185" spans="1:67">
      <c r="A185" s="135"/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135"/>
      <c r="AV185" s="135"/>
      <c r="AW185" s="135"/>
      <c r="AX185" s="135"/>
      <c r="AY185" s="135"/>
      <c r="AZ185" s="135"/>
      <c r="BA185" s="135"/>
      <c r="BB185" s="135"/>
      <c r="BC185" s="135"/>
      <c r="BD185" s="135"/>
      <c r="BE185" s="135"/>
      <c r="BF185" s="135"/>
      <c r="BG185" s="135"/>
      <c r="BH185" s="135"/>
      <c r="BI185" s="135"/>
      <c r="BJ185" s="135"/>
      <c r="BK185" s="135"/>
      <c r="BL185" s="135"/>
      <c r="BM185" s="135"/>
      <c r="BN185" s="135"/>
      <c r="BO185" s="135"/>
    </row>
    <row r="186" spans="1:67">
      <c r="A186" s="135"/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135"/>
      <c r="AV186" s="135"/>
      <c r="AW186" s="135"/>
      <c r="AX186" s="135"/>
      <c r="AY186" s="135"/>
      <c r="AZ186" s="135"/>
      <c r="BA186" s="135"/>
      <c r="BB186" s="135"/>
      <c r="BC186" s="135"/>
      <c r="BD186" s="135"/>
      <c r="BE186" s="135"/>
      <c r="BF186" s="135"/>
      <c r="BG186" s="135"/>
      <c r="BH186" s="135"/>
      <c r="BI186" s="135"/>
      <c r="BJ186" s="135"/>
      <c r="BK186" s="135"/>
      <c r="BL186" s="135"/>
      <c r="BM186" s="135"/>
      <c r="BN186" s="135"/>
      <c r="BO186" s="135"/>
    </row>
    <row r="187" spans="1:67">
      <c r="A187" s="135"/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135"/>
      <c r="AV187" s="135"/>
      <c r="AW187" s="135"/>
      <c r="AX187" s="135"/>
      <c r="AY187" s="135"/>
      <c r="AZ187" s="135"/>
      <c r="BA187" s="135"/>
      <c r="BB187" s="135"/>
      <c r="BC187" s="135"/>
      <c r="BD187" s="135"/>
      <c r="BE187" s="135"/>
      <c r="BF187" s="135"/>
      <c r="BG187" s="135"/>
      <c r="BH187" s="135"/>
      <c r="BI187" s="135"/>
      <c r="BJ187" s="135"/>
      <c r="BK187" s="135"/>
      <c r="BL187" s="135"/>
      <c r="BM187" s="135"/>
      <c r="BN187" s="135"/>
      <c r="BO187" s="135"/>
    </row>
    <row r="188" spans="1:67">
      <c r="A188" s="135"/>
      <c r="B188" s="135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135"/>
      <c r="AV188" s="135"/>
      <c r="AW188" s="135"/>
      <c r="AX188" s="135"/>
      <c r="AY188" s="135"/>
      <c r="AZ188" s="135"/>
      <c r="BA188" s="135"/>
      <c r="BB188" s="135"/>
      <c r="BC188" s="135"/>
      <c r="BD188" s="135"/>
      <c r="BE188" s="135"/>
      <c r="BF188" s="135"/>
      <c r="BG188" s="135"/>
      <c r="BH188" s="135"/>
      <c r="BI188" s="135"/>
      <c r="BJ188" s="135"/>
      <c r="BK188" s="135"/>
      <c r="BL188" s="135"/>
      <c r="BM188" s="135"/>
      <c r="BN188" s="135"/>
      <c r="BO188" s="135"/>
    </row>
    <row r="189" spans="1:67">
      <c r="A189" s="135"/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135"/>
      <c r="AV189" s="135"/>
      <c r="AW189" s="135"/>
      <c r="AX189" s="135"/>
      <c r="AY189" s="135"/>
      <c r="AZ189" s="135"/>
      <c r="BA189" s="135"/>
      <c r="BB189" s="135"/>
      <c r="BC189" s="135"/>
      <c r="BD189" s="135"/>
      <c r="BE189" s="135"/>
      <c r="BF189" s="135"/>
      <c r="BG189" s="135"/>
      <c r="BH189" s="135"/>
      <c r="BI189" s="135"/>
      <c r="BJ189" s="135"/>
      <c r="BK189" s="135"/>
      <c r="BL189" s="135"/>
      <c r="BM189" s="135"/>
      <c r="BN189" s="135"/>
      <c r="BO189" s="135"/>
    </row>
    <row r="190" spans="1:67">
      <c r="A190" s="135"/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135"/>
      <c r="AV190" s="135"/>
      <c r="AW190" s="135"/>
      <c r="AX190" s="135"/>
      <c r="AY190" s="135"/>
      <c r="AZ190" s="135"/>
      <c r="BA190" s="135"/>
      <c r="BB190" s="135"/>
      <c r="BC190" s="135"/>
      <c r="BD190" s="135"/>
      <c r="BE190" s="135"/>
      <c r="BF190" s="135"/>
      <c r="BG190" s="135"/>
      <c r="BH190" s="135"/>
      <c r="BI190" s="135"/>
      <c r="BJ190" s="135"/>
      <c r="BK190" s="135"/>
      <c r="BL190" s="135"/>
      <c r="BM190" s="135"/>
      <c r="BN190" s="135"/>
      <c r="BO190" s="135"/>
    </row>
    <row r="191" spans="1:67">
      <c r="A191" s="135"/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135"/>
      <c r="AV191" s="135"/>
      <c r="AW191" s="135"/>
      <c r="AX191" s="135"/>
      <c r="AY191" s="135"/>
      <c r="AZ191" s="135"/>
      <c r="BA191" s="135"/>
      <c r="BB191" s="135"/>
      <c r="BC191" s="135"/>
      <c r="BD191" s="135"/>
      <c r="BE191" s="135"/>
      <c r="BF191" s="135"/>
      <c r="BG191" s="135"/>
      <c r="BH191" s="135"/>
      <c r="BI191" s="135"/>
      <c r="BJ191" s="135"/>
      <c r="BK191" s="135"/>
      <c r="BL191" s="135"/>
      <c r="BM191" s="135"/>
      <c r="BN191" s="135"/>
      <c r="BO191" s="135"/>
    </row>
    <row r="192" spans="1:67">
      <c r="A192" s="135"/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135"/>
      <c r="AV192" s="135"/>
      <c r="AW192" s="135"/>
      <c r="AX192" s="135"/>
      <c r="AY192" s="135"/>
      <c r="AZ192" s="135"/>
      <c r="BA192" s="135"/>
      <c r="BB192" s="135"/>
      <c r="BC192" s="135"/>
      <c r="BD192" s="135"/>
      <c r="BE192" s="135"/>
      <c r="BF192" s="135"/>
      <c r="BG192" s="135"/>
      <c r="BH192" s="135"/>
      <c r="BI192" s="135"/>
      <c r="BJ192" s="135"/>
      <c r="BK192" s="135"/>
      <c r="BL192" s="135"/>
      <c r="BM192" s="135"/>
      <c r="BN192" s="135"/>
      <c r="BO192" s="135"/>
    </row>
    <row r="193" spans="1:67">
      <c r="A193" s="135"/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135"/>
      <c r="AV193" s="135"/>
      <c r="AW193" s="135"/>
      <c r="AX193" s="135"/>
      <c r="AY193" s="135"/>
      <c r="AZ193" s="135"/>
      <c r="BA193" s="135"/>
      <c r="BB193" s="135"/>
      <c r="BC193" s="135"/>
      <c r="BD193" s="135"/>
      <c r="BE193" s="135"/>
      <c r="BF193" s="135"/>
      <c r="BG193" s="135"/>
      <c r="BH193" s="135"/>
      <c r="BI193" s="135"/>
      <c r="BJ193" s="135"/>
      <c r="BK193" s="135"/>
      <c r="BL193" s="135"/>
      <c r="BM193" s="135"/>
      <c r="BN193" s="135"/>
      <c r="BO193" s="135"/>
    </row>
    <row r="194" spans="1:67">
      <c r="A194" s="135"/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135"/>
      <c r="AV194" s="135"/>
      <c r="AW194" s="135"/>
      <c r="AX194" s="135"/>
      <c r="AY194" s="135"/>
      <c r="AZ194" s="135"/>
      <c r="BA194" s="135"/>
      <c r="BB194" s="135"/>
      <c r="BC194" s="135"/>
      <c r="BD194" s="135"/>
      <c r="BE194" s="135"/>
      <c r="BF194" s="135"/>
      <c r="BG194" s="135"/>
      <c r="BH194" s="135"/>
      <c r="BI194" s="135"/>
      <c r="BJ194" s="135"/>
      <c r="BK194" s="135"/>
      <c r="BL194" s="135"/>
      <c r="BM194" s="135"/>
      <c r="BN194" s="135"/>
      <c r="BO194" s="135"/>
    </row>
    <row r="195" spans="1:67">
      <c r="A195" s="135"/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135"/>
      <c r="AV195" s="135"/>
      <c r="AW195" s="135"/>
      <c r="AX195" s="135"/>
      <c r="AY195" s="135"/>
      <c r="AZ195" s="135"/>
      <c r="BA195" s="135"/>
      <c r="BB195" s="135"/>
      <c r="BC195" s="135"/>
      <c r="BD195" s="135"/>
      <c r="BE195" s="135"/>
      <c r="BF195" s="135"/>
      <c r="BG195" s="135"/>
      <c r="BH195" s="135"/>
      <c r="BI195" s="135"/>
      <c r="BJ195" s="135"/>
      <c r="BK195" s="135"/>
      <c r="BL195" s="135"/>
      <c r="BM195" s="135"/>
      <c r="BN195" s="135"/>
      <c r="BO195" s="135"/>
    </row>
    <row r="196" spans="1:67">
      <c r="A196" s="135"/>
      <c r="B196" s="135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135"/>
      <c r="AV196" s="135"/>
      <c r="AW196" s="135"/>
      <c r="AX196" s="135"/>
      <c r="AY196" s="135"/>
      <c r="AZ196" s="135"/>
      <c r="BA196" s="135"/>
      <c r="BB196" s="135"/>
      <c r="BC196" s="135"/>
      <c r="BD196" s="135"/>
      <c r="BE196" s="135"/>
      <c r="BF196" s="135"/>
      <c r="BG196" s="135"/>
      <c r="BH196" s="135"/>
      <c r="BI196" s="135"/>
      <c r="BJ196" s="135"/>
      <c r="BK196" s="135"/>
      <c r="BL196" s="135"/>
      <c r="BM196" s="135"/>
      <c r="BN196" s="135"/>
      <c r="BO196" s="135"/>
    </row>
    <row r="197" spans="1:67">
      <c r="A197" s="135"/>
      <c r="B197" s="135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135"/>
      <c r="AV197" s="135"/>
      <c r="AW197" s="135"/>
      <c r="AX197" s="135"/>
      <c r="AY197" s="135"/>
      <c r="AZ197" s="135"/>
      <c r="BA197" s="135"/>
      <c r="BB197" s="135"/>
      <c r="BC197" s="135"/>
      <c r="BD197" s="135"/>
      <c r="BE197" s="135"/>
      <c r="BF197" s="135"/>
      <c r="BG197" s="135"/>
      <c r="BH197" s="135"/>
      <c r="BI197" s="135"/>
      <c r="BJ197" s="135"/>
      <c r="BK197" s="135"/>
      <c r="BL197" s="135"/>
      <c r="BM197" s="135"/>
      <c r="BN197" s="135"/>
      <c r="BO197" s="135"/>
    </row>
    <row r="198" spans="1:67">
      <c r="A198" s="135"/>
      <c r="B198" s="135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135"/>
      <c r="AV198" s="135"/>
      <c r="AW198" s="135"/>
      <c r="AX198" s="135"/>
      <c r="AY198" s="135"/>
      <c r="AZ198" s="135"/>
      <c r="BA198" s="135"/>
      <c r="BB198" s="135"/>
      <c r="BC198" s="135"/>
      <c r="BD198" s="135"/>
      <c r="BE198" s="135"/>
      <c r="BF198" s="135"/>
      <c r="BG198" s="135"/>
      <c r="BH198" s="135"/>
      <c r="BI198" s="135"/>
      <c r="BJ198" s="135"/>
      <c r="BK198" s="135"/>
      <c r="BL198" s="135"/>
      <c r="BM198" s="135"/>
      <c r="BN198" s="135"/>
      <c r="BO198" s="135"/>
    </row>
    <row r="199" spans="1:67">
      <c r="A199" s="135"/>
      <c r="B199" s="135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135"/>
      <c r="AV199" s="135"/>
      <c r="AW199" s="135"/>
      <c r="AX199" s="135"/>
      <c r="AY199" s="135"/>
      <c r="AZ199" s="135"/>
      <c r="BA199" s="135"/>
      <c r="BB199" s="135"/>
      <c r="BC199" s="135"/>
      <c r="BD199" s="135"/>
      <c r="BE199" s="135"/>
      <c r="BF199" s="135"/>
      <c r="BG199" s="135"/>
      <c r="BH199" s="135"/>
      <c r="BI199" s="135"/>
      <c r="BJ199" s="135"/>
      <c r="BK199" s="135"/>
      <c r="BL199" s="135"/>
      <c r="BM199" s="135"/>
      <c r="BN199" s="135"/>
      <c r="BO199" s="135"/>
    </row>
    <row r="200" spans="1:67">
      <c r="A200" s="135"/>
      <c r="B200" s="135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135"/>
      <c r="AV200" s="135"/>
      <c r="AW200" s="135"/>
      <c r="AX200" s="135"/>
      <c r="AY200" s="135"/>
      <c r="AZ200" s="135"/>
      <c r="BA200" s="135"/>
      <c r="BB200" s="135"/>
      <c r="BC200" s="135"/>
      <c r="BD200" s="135"/>
      <c r="BE200" s="135"/>
      <c r="BF200" s="135"/>
      <c r="BG200" s="135"/>
      <c r="BH200" s="135"/>
      <c r="BI200" s="135"/>
      <c r="BJ200" s="135"/>
      <c r="BK200" s="135"/>
      <c r="BL200" s="135"/>
      <c r="BM200" s="135"/>
      <c r="BN200" s="135"/>
      <c r="BO200" s="135"/>
    </row>
    <row r="201" spans="1:67">
      <c r="A201" s="135"/>
      <c r="B201" s="135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135"/>
      <c r="AV201" s="135"/>
      <c r="AW201" s="135"/>
      <c r="AX201" s="135"/>
      <c r="AY201" s="135"/>
      <c r="AZ201" s="135"/>
      <c r="BA201" s="135"/>
      <c r="BB201" s="135"/>
      <c r="BC201" s="135"/>
      <c r="BD201" s="135"/>
      <c r="BE201" s="135"/>
      <c r="BF201" s="135"/>
      <c r="BG201" s="135"/>
      <c r="BH201" s="135"/>
      <c r="BI201" s="135"/>
      <c r="BJ201" s="135"/>
      <c r="BK201" s="135"/>
      <c r="BL201" s="135"/>
      <c r="BM201" s="135"/>
      <c r="BN201" s="135"/>
      <c r="BO201" s="135"/>
    </row>
    <row r="202" spans="1:67">
      <c r="A202" s="135"/>
      <c r="B202" s="135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  <c r="AD202" s="135"/>
      <c r="AE202" s="135"/>
      <c r="AF202" s="135"/>
      <c r="AG202" s="135"/>
      <c r="AH202" s="135"/>
      <c r="AI202" s="135"/>
      <c r="AJ202" s="135"/>
      <c r="AK202" s="135"/>
      <c r="AL202" s="135"/>
      <c r="AM202" s="135"/>
      <c r="AN202" s="135"/>
      <c r="AO202" s="135"/>
      <c r="AP202" s="135"/>
      <c r="AQ202" s="135"/>
      <c r="AR202" s="135"/>
      <c r="AS202" s="135"/>
      <c r="AT202" s="135"/>
      <c r="AU202" s="135"/>
      <c r="AV202" s="135"/>
      <c r="AW202" s="135"/>
      <c r="AX202" s="135"/>
      <c r="AY202" s="135"/>
      <c r="AZ202" s="135"/>
      <c r="BA202" s="135"/>
      <c r="BB202" s="135"/>
      <c r="BC202" s="135"/>
      <c r="BD202" s="135"/>
      <c r="BE202" s="135"/>
      <c r="BF202" s="135"/>
      <c r="BG202" s="135"/>
      <c r="BH202" s="135"/>
      <c r="BI202" s="135"/>
      <c r="BJ202" s="135"/>
      <c r="BK202" s="135"/>
      <c r="BL202" s="135"/>
      <c r="BM202" s="135"/>
      <c r="BN202" s="135"/>
      <c r="BO202" s="135"/>
    </row>
    <row r="203" spans="1:67">
      <c r="A203" s="135"/>
      <c r="B203" s="135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  <c r="AD203" s="135"/>
      <c r="AE203" s="135"/>
      <c r="AF203" s="135"/>
      <c r="AG203" s="135"/>
      <c r="AH203" s="135"/>
      <c r="AI203" s="135"/>
      <c r="AJ203" s="135"/>
      <c r="AK203" s="135"/>
      <c r="AL203" s="135"/>
      <c r="AM203" s="135"/>
      <c r="AN203" s="135"/>
      <c r="AO203" s="135"/>
      <c r="AP203" s="135"/>
      <c r="AQ203" s="135"/>
      <c r="AR203" s="135"/>
      <c r="AS203" s="135"/>
      <c r="AT203" s="135"/>
      <c r="AU203" s="135"/>
      <c r="AV203" s="135"/>
      <c r="AW203" s="135"/>
      <c r="AX203" s="135"/>
      <c r="AY203" s="135"/>
      <c r="AZ203" s="135"/>
      <c r="BA203" s="135"/>
      <c r="BB203" s="135"/>
      <c r="BC203" s="135"/>
      <c r="BD203" s="135"/>
      <c r="BE203" s="135"/>
      <c r="BF203" s="135"/>
      <c r="BG203" s="135"/>
      <c r="BH203" s="135"/>
      <c r="BI203" s="135"/>
      <c r="BJ203" s="135"/>
      <c r="BK203" s="135"/>
      <c r="BL203" s="135"/>
      <c r="BM203" s="135"/>
      <c r="BN203" s="135"/>
      <c r="BO203" s="135"/>
    </row>
    <row r="204" spans="1:67">
      <c r="A204" s="135"/>
      <c r="B204" s="135"/>
      <c r="C204" s="135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  <c r="AD204" s="135"/>
      <c r="AE204" s="135"/>
      <c r="AF204" s="135"/>
      <c r="AG204" s="135"/>
      <c r="AH204" s="135"/>
      <c r="AI204" s="135"/>
      <c r="AJ204" s="135"/>
      <c r="AK204" s="135"/>
      <c r="AL204" s="135"/>
      <c r="AM204" s="135"/>
      <c r="AN204" s="135"/>
      <c r="AO204" s="135"/>
      <c r="AP204" s="135"/>
      <c r="AQ204" s="135"/>
      <c r="AR204" s="135"/>
      <c r="AS204" s="135"/>
      <c r="AT204" s="135"/>
      <c r="AU204" s="135"/>
      <c r="AV204" s="135"/>
      <c r="AW204" s="135"/>
      <c r="AX204" s="135"/>
      <c r="AY204" s="135"/>
      <c r="AZ204" s="135"/>
      <c r="BA204" s="135"/>
      <c r="BB204" s="135"/>
      <c r="BC204" s="135"/>
      <c r="BD204" s="135"/>
      <c r="BE204" s="135"/>
      <c r="BF204" s="135"/>
      <c r="BG204" s="135"/>
      <c r="BH204" s="135"/>
      <c r="BI204" s="135"/>
      <c r="BJ204" s="135"/>
      <c r="BK204" s="135"/>
      <c r="BL204" s="135"/>
      <c r="BM204" s="135"/>
      <c r="BN204" s="135"/>
      <c r="BO204" s="135"/>
    </row>
    <row r="205" spans="1:67">
      <c r="A205" s="135"/>
      <c r="B205" s="135"/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  <c r="Z205" s="135"/>
      <c r="AA205" s="135"/>
      <c r="AB205" s="135"/>
      <c r="AC205" s="135"/>
      <c r="AD205" s="135"/>
      <c r="AE205" s="135"/>
      <c r="AF205" s="135"/>
      <c r="AG205" s="135"/>
      <c r="AH205" s="135"/>
      <c r="AI205" s="135"/>
      <c r="AJ205" s="135"/>
      <c r="AK205" s="135"/>
      <c r="AL205" s="135"/>
      <c r="AM205" s="135"/>
      <c r="AN205" s="135"/>
      <c r="AO205" s="135"/>
      <c r="AP205" s="135"/>
      <c r="AQ205" s="135"/>
      <c r="AR205" s="135"/>
      <c r="AS205" s="135"/>
      <c r="AT205" s="135"/>
      <c r="AU205" s="135"/>
      <c r="AV205" s="135"/>
      <c r="AW205" s="135"/>
      <c r="AX205" s="135"/>
      <c r="AY205" s="135"/>
      <c r="AZ205" s="135"/>
      <c r="BA205" s="135"/>
      <c r="BB205" s="135"/>
      <c r="BC205" s="135"/>
      <c r="BD205" s="135"/>
      <c r="BE205" s="135"/>
      <c r="BF205" s="135"/>
      <c r="BG205" s="135"/>
      <c r="BH205" s="135"/>
      <c r="BI205" s="135"/>
      <c r="BJ205" s="135"/>
      <c r="BK205" s="135"/>
      <c r="BL205" s="135"/>
      <c r="BM205" s="135"/>
      <c r="BN205" s="135"/>
      <c r="BO205" s="135"/>
    </row>
    <row r="206" spans="1:67">
      <c r="A206" s="135"/>
      <c r="B206" s="135"/>
      <c r="C206" s="135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  <c r="Y206" s="135"/>
      <c r="Z206" s="135"/>
      <c r="AA206" s="135"/>
      <c r="AB206" s="135"/>
      <c r="AC206" s="135"/>
      <c r="AD206" s="135"/>
      <c r="AE206" s="135"/>
      <c r="AF206" s="135"/>
      <c r="AG206" s="135"/>
      <c r="AH206" s="135"/>
      <c r="AI206" s="135"/>
      <c r="AJ206" s="135"/>
      <c r="AK206" s="135"/>
      <c r="AL206" s="135"/>
      <c r="AM206" s="135"/>
      <c r="AN206" s="135"/>
      <c r="AO206" s="135"/>
      <c r="AP206" s="135"/>
      <c r="AQ206" s="135"/>
      <c r="AR206" s="135"/>
      <c r="AS206" s="135"/>
      <c r="AT206" s="135"/>
      <c r="AU206" s="135"/>
      <c r="AV206" s="135"/>
      <c r="AW206" s="135"/>
      <c r="AX206" s="135"/>
      <c r="AY206" s="135"/>
      <c r="AZ206" s="135"/>
      <c r="BA206" s="135"/>
      <c r="BB206" s="135"/>
      <c r="BC206" s="135"/>
      <c r="BD206" s="135"/>
      <c r="BE206" s="135"/>
      <c r="BF206" s="135"/>
      <c r="BG206" s="135"/>
      <c r="BH206" s="135"/>
      <c r="BI206" s="135"/>
      <c r="BJ206" s="135"/>
      <c r="BK206" s="135"/>
      <c r="BL206" s="135"/>
      <c r="BM206" s="135"/>
      <c r="BN206" s="135"/>
      <c r="BO206" s="135"/>
    </row>
    <row r="207" spans="1:67">
      <c r="A207" s="135"/>
      <c r="B207" s="135"/>
      <c r="C207" s="135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  <c r="Y207" s="135"/>
      <c r="Z207" s="135"/>
      <c r="AA207" s="135"/>
      <c r="AB207" s="135"/>
      <c r="AC207" s="135"/>
      <c r="AD207" s="135"/>
      <c r="AE207" s="135"/>
      <c r="AF207" s="135"/>
      <c r="AG207" s="135"/>
      <c r="AH207" s="135"/>
      <c r="AI207" s="135"/>
      <c r="AJ207" s="135"/>
      <c r="AK207" s="135"/>
      <c r="AL207" s="135"/>
      <c r="AM207" s="135"/>
      <c r="AN207" s="135"/>
      <c r="AO207" s="135"/>
      <c r="AP207" s="135"/>
      <c r="AQ207" s="135"/>
      <c r="AR207" s="135"/>
      <c r="AS207" s="135"/>
      <c r="AT207" s="135"/>
      <c r="AU207" s="135"/>
      <c r="AV207" s="135"/>
      <c r="AW207" s="135"/>
      <c r="AX207" s="135"/>
      <c r="AY207" s="135"/>
      <c r="AZ207" s="135"/>
      <c r="BA207" s="135"/>
      <c r="BB207" s="135"/>
      <c r="BC207" s="135"/>
      <c r="BD207" s="135"/>
      <c r="BE207" s="135"/>
      <c r="BF207" s="135"/>
      <c r="BG207" s="135"/>
      <c r="BH207" s="135"/>
      <c r="BI207" s="135"/>
      <c r="BJ207" s="135"/>
      <c r="BK207" s="135"/>
      <c r="BL207" s="135"/>
      <c r="BM207" s="135"/>
      <c r="BN207" s="135"/>
      <c r="BO207" s="135"/>
    </row>
    <row r="208" spans="1:67">
      <c r="A208" s="135"/>
      <c r="B208" s="135"/>
      <c r="C208" s="135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  <c r="Y208" s="135"/>
      <c r="Z208" s="135"/>
      <c r="AA208" s="135"/>
      <c r="AB208" s="135"/>
      <c r="AC208" s="135"/>
      <c r="AD208" s="135"/>
      <c r="AE208" s="135"/>
      <c r="AF208" s="135"/>
      <c r="AG208" s="135"/>
      <c r="AH208" s="135"/>
      <c r="AI208" s="135"/>
      <c r="AJ208" s="135"/>
      <c r="AK208" s="135"/>
      <c r="AL208" s="135"/>
      <c r="AM208" s="135"/>
      <c r="AN208" s="135"/>
      <c r="AO208" s="135"/>
      <c r="AP208" s="135"/>
      <c r="AQ208" s="135"/>
      <c r="AR208" s="135"/>
      <c r="AS208" s="135"/>
      <c r="AT208" s="135"/>
      <c r="AU208" s="135"/>
      <c r="AV208" s="135"/>
      <c r="AW208" s="135"/>
      <c r="AX208" s="135"/>
      <c r="AY208" s="135"/>
      <c r="AZ208" s="135"/>
      <c r="BA208" s="135"/>
      <c r="BB208" s="135"/>
      <c r="BC208" s="135"/>
      <c r="BD208" s="135"/>
      <c r="BE208" s="135"/>
      <c r="BF208" s="135"/>
      <c r="BG208" s="135"/>
      <c r="BH208" s="135"/>
      <c r="BI208" s="135"/>
      <c r="BJ208" s="135"/>
      <c r="BK208" s="135"/>
      <c r="BL208" s="135"/>
      <c r="BM208" s="135"/>
      <c r="BN208" s="135"/>
      <c r="BO208" s="135"/>
    </row>
    <row r="209" spans="1:67">
      <c r="A209" s="135"/>
      <c r="B209" s="135"/>
      <c r="C209" s="135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35"/>
      <c r="Z209" s="135"/>
      <c r="AA209" s="135"/>
      <c r="AB209" s="135"/>
      <c r="AC209" s="135"/>
      <c r="AD209" s="135"/>
      <c r="AE209" s="135"/>
      <c r="AF209" s="135"/>
      <c r="AG209" s="135"/>
      <c r="AH209" s="135"/>
      <c r="AI209" s="135"/>
      <c r="AJ209" s="135"/>
      <c r="AK209" s="135"/>
      <c r="AL209" s="135"/>
      <c r="AM209" s="135"/>
      <c r="AN209" s="135"/>
      <c r="AO209" s="135"/>
      <c r="AP209" s="135"/>
      <c r="AQ209" s="135"/>
      <c r="AR209" s="135"/>
      <c r="AS209" s="135"/>
      <c r="AT209" s="135"/>
      <c r="AU209" s="135"/>
      <c r="AV209" s="135"/>
      <c r="AW209" s="135"/>
      <c r="AX209" s="135"/>
      <c r="AY209" s="135"/>
      <c r="AZ209" s="135"/>
      <c r="BA209" s="135"/>
      <c r="BB209" s="135"/>
      <c r="BC209" s="135"/>
      <c r="BD209" s="135"/>
      <c r="BE209" s="135"/>
      <c r="BF209" s="135"/>
      <c r="BG209" s="135"/>
      <c r="BH209" s="135"/>
      <c r="BI209" s="135"/>
      <c r="BJ209" s="135"/>
      <c r="BK209" s="135"/>
      <c r="BL209" s="135"/>
      <c r="BM209" s="135"/>
      <c r="BN209" s="135"/>
      <c r="BO209" s="135"/>
    </row>
    <row r="210" spans="1:67">
      <c r="A210" s="135"/>
      <c r="B210" s="135"/>
      <c r="C210" s="135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  <c r="Y210" s="135"/>
      <c r="Z210" s="135"/>
      <c r="AA210" s="135"/>
      <c r="AB210" s="135"/>
      <c r="AC210" s="135"/>
      <c r="AD210" s="135"/>
      <c r="AE210" s="135"/>
      <c r="AF210" s="135"/>
      <c r="AG210" s="135"/>
      <c r="AH210" s="135"/>
      <c r="AI210" s="135"/>
      <c r="AJ210" s="135"/>
      <c r="AK210" s="135"/>
      <c r="AL210" s="135"/>
      <c r="AM210" s="135"/>
      <c r="AN210" s="135"/>
      <c r="AO210" s="135"/>
      <c r="AP210" s="135"/>
      <c r="AQ210" s="135"/>
      <c r="AR210" s="135"/>
      <c r="AS210" s="135"/>
      <c r="AT210" s="135"/>
      <c r="AU210" s="135"/>
      <c r="AV210" s="135"/>
      <c r="AW210" s="135"/>
      <c r="AX210" s="135"/>
      <c r="AY210" s="135"/>
      <c r="AZ210" s="135"/>
      <c r="BA210" s="135"/>
      <c r="BB210" s="135"/>
      <c r="BC210" s="135"/>
      <c r="BD210" s="135"/>
      <c r="BE210" s="135"/>
      <c r="BF210" s="135"/>
      <c r="BG210" s="135"/>
      <c r="BH210" s="135"/>
      <c r="BI210" s="135"/>
      <c r="BJ210" s="135"/>
      <c r="BK210" s="135"/>
      <c r="BL210" s="135"/>
      <c r="BM210" s="135"/>
      <c r="BN210" s="135"/>
      <c r="BO210" s="135"/>
    </row>
    <row r="211" spans="1:67">
      <c r="A211" s="135"/>
      <c r="B211" s="135"/>
      <c r="C211" s="135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  <c r="Y211" s="135"/>
      <c r="Z211" s="135"/>
      <c r="AA211" s="135"/>
      <c r="AB211" s="135"/>
      <c r="AC211" s="135"/>
      <c r="AD211" s="135"/>
      <c r="AE211" s="135"/>
      <c r="AF211" s="135"/>
      <c r="AG211" s="135"/>
      <c r="AH211" s="135"/>
      <c r="AI211" s="135"/>
      <c r="AJ211" s="135"/>
      <c r="AK211" s="135"/>
      <c r="AL211" s="135"/>
      <c r="AM211" s="135"/>
      <c r="AN211" s="135"/>
      <c r="AO211" s="135"/>
      <c r="AP211" s="135"/>
      <c r="AQ211" s="135"/>
      <c r="AR211" s="135"/>
      <c r="AS211" s="135"/>
      <c r="AT211" s="135"/>
      <c r="AU211" s="135"/>
      <c r="AV211" s="135"/>
      <c r="AW211" s="135"/>
      <c r="AX211" s="135"/>
      <c r="AY211" s="135"/>
      <c r="AZ211" s="135"/>
      <c r="BA211" s="135"/>
      <c r="BB211" s="135"/>
      <c r="BC211" s="135"/>
      <c r="BD211" s="135"/>
      <c r="BE211" s="135"/>
      <c r="BF211" s="135"/>
      <c r="BG211" s="135"/>
      <c r="BH211" s="135"/>
      <c r="BI211" s="135"/>
      <c r="BJ211" s="135"/>
      <c r="BK211" s="135"/>
      <c r="BL211" s="135"/>
      <c r="BM211" s="135"/>
      <c r="BN211" s="135"/>
      <c r="BO211" s="135"/>
    </row>
    <row r="212" spans="1:67">
      <c r="A212" s="135"/>
      <c r="B212" s="135"/>
      <c r="C212" s="135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  <c r="Y212" s="135"/>
      <c r="Z212" s="135"/>
      <c r="AA212" s="135"/>
      <c r="AB212" s="135"/>
      <c r="AC212" s="135"/>
      <c r="AD212" s="135"/>
      <c r="AE212" s="135"/>
      <c r="AF212" s="135"/>
      <c r="AG212" s="135"/>
      <c r="AH212" s="135"/>
      <c r="AI212" s="135"/>
      <c r="AJ212" s="135"/>
      <c r="AK212" s="135"/>
      <c r="AL212" s="135"/>
      <c r="AM212" s="135"/>
      <c r="AN212" s="135"/>
      <c r="AO212" s="135"/>
      <c r="AP212" s="135"/>
      <c r="AQ212" s="135"/>
      <c r="AR212" s="135"/>
      <c r="AS212" s="135"/>
      <c r="AT212" s="135"/>
      <c r="AU212" s="135"/>
      <c r="AV212" s="135"/>
      <c r="AW212" s="135"/>
      <c r="AX212" s="135"/>
      <c r="AY212" s="135"/>
      <c r="AZ212" s="135"/>
      <c r="BA212" s="135"/>
      <c r="BB212" s="135"/>
      <c r="BC212" s="135"/>
      <c r="BD212" s="135"/>
      <c r="BE212" s="135"/>
      <c r="BF212" s="135"/>
      <c r="BG212" s="135"/>
      <c r="BH212" s="135"/>
      <c r="BI212" s="135"/>
      <c r="BJ212" s="135"/>
      <c r="BK212" s="135"/>
      <c r="BL212" s="135"/>
      <c r="BM212" s="135"/>
      <c r="BN212" s="135"/>
      <c r="BO212" s="135"/>
    </row>
    <row r="213" spans="1:67">
      <c r="A213" s="135"/>
      <c r="B213" s="135"/>
      <c r="C213" s="135"/>
      <c r="D213" s="135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  <c r="Y213" s="135"/>
      <c r="Z213" s="135"/>
      <c r="AA213" s="135"/>
      <c r="AB213" s="135"/>
      <c r="AC213" s="135"/>
      <c r="AD213" s="135"/>
      <c r="AE213" s="135"/>
      <c r="AF213" s="135"/>
      <c r="AG213" s="135"/>
      <c r="AH213" s="135"/>
      <c r="AI213" s="135"/>
      <c r="AJ213" s="135"/>
      <c r="AK213" s="135"/>
      <c r="AL213" s="135"/>
      <c r="AM213" s="135"/>
      <c r="AN213" s="135"/>
      <c r="AO213" s="135"/>
      <c r="AP213" s="135"/>
      <c r="AQ213" s="135"/>
      <c r="AR213" s="135"/>
      <c r="AS213" s="135"/>
      <c r="AT213" s="135"/>
      <c r="AU213" s="135"/>
      <c r="AV213" s="135"/>
      <c r="AW213" s="135"/>
      <c r="AX213" s="135"/>
      <c r="AY213" s="135"/>
      <c r="AZ213" s="135"/>
      <c r="BA213" s="135"/>
      <c r="BB213" s="135"/>
      <c r="BC213" s="135"/>
      <c r="BD213" s="135"/>
      <c r="BE213" s="135"/>
      <c r="BF213" s="135"/>
      <c r="BG213" s="135"/>
      <c r="BH213" s="135"/>
      <c r="BI213" s="135"/>
      <c r="BJ213" s="135"/>
      <c r="BK213" s="135"/>
      <c r="BL213" s="135"/>
      <c r="BM213" s="135"/>
      <c r="BN213" s="135"/>
      <c r="BO213" s="135"/>
    </row>
    <row r="214" spans="1:67">
      <c r="A214" s="135"/>
      <c r="B214" s="135"/>
      <c r="C214" s="135"/>
      <c r="D214" s="135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  <c r="Y214" s="135"/>
      <c r="Z214" s="135"/>
      <c r="AA214" s="135"/>
      <c r="AB214" s="135"/>
      <c r="AC214" s="135"/>
      <c r="AD214" s="135"/>
      <c r="AE214" s="135"/>
      <c r="AF214" s="135"/>
      <c r="AG214" s="135"/>
      <c r="AH214" s="135"/>
      <c r="AI214" s="135"/>
      <c r="AJ214" s="135"/>
      <c r="AK214" s="135"/>
      <c r="AL214" s="135"/>
      <c r="AM214" s="135"/>
      <c r="AN214" s="135"/>
      <c r="AO214" s="135"/>
      <c r="AP214" s="135"/>
      <c r="AQ214" s="135"/>
      <c r="AR214" s="135"/>
      <c r="AS214" s="135"/>
      <c r="AT214" s="135"/>
      <c r="AU214" s="135"/>
      <c r="AV214" s="135"/>
      <c r="AW214" s="135"/>
      <c r="AX214" s="135"/>
      <c r="AY214" s="135"/>
      <c r="AZ214" s="135"/>
      <c r="BA214" s="135"/>
      <c r="BB214" s="135"/>
      <c r="BC214" s="135"/>
      <c r="BD214" s="135"/>
      <c r="BE214" s="135"/>
      <c r="BF214" s="135"/>
      <c r="BG214" s="135"/>
      <c r="BH214" s="135"/>
      <c r="BI214" s="135"/>
      <c r="BJ214" s="135"/>
      <c r="BK214" s="135"/>
      <c r="BL214" s="135"/>
      <c r="BM214" s="135"/>
      <c r="BN214" s="135"/>
      <c r="BO214" s="135"/>
    </row>
    <row r="215" spans="1:67">
      <c r="A215" s="135"/>
      <c r="B215" s="135"/>
      <c r="C215" s="135"/>
      <c r="D215" s="135"/>
      <c r="E215" s="135"/>
      <c r="F215" s="135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  <c r="Y215" s="135"/>
      <c r="Z215" s="135"/>
      <c r="AA215" s="135"/>
      <c r="AB215" s="135"/>
      <c r="AC215" s="135"/>
      <c r="AD215" s="135"/>
      <c r="AE215" s="135"/>
      <c r="AF215" s="135"/>
      <c r="AG215" s="135"/>
      <c r="AH215" s="135"/>
      <c r="AI215" s="135"/>
      <c r="AJ215" s="135"/>
      <c r="AK215" s="135"/>
      <c r="AL215" s="135"/>
      <c r="AM215" s="135"/>
      <c r="AN215" s="135"/>
      <c r="AO215" s="135"/>
      <c r="AP215" s="135"/>
      <c r="AQ215" s="135"/>
      <c r="AR215" s="135"/>
      <c r="AS215" s="135"/>
      <c r="AT215" s="135"/>
      <c r="AU215" s="135"/>
      <c r="AV215" s="135"/>
      <c r="AW215" s="135"/>
      <c r="AX215" s="135"/>
      <c r="AY215" s="135"/>
      <c r="AZ215" s="135"/>
      <c r="BA215" s="135"/>
      <c r="BB215" s="135"/>
      <c r="BC215" s="135"/>
      <c r="BD215" s="135"/>
      <c r="BE215" s="135"/>
      <c r="BF215" s="135"/>
      <c r="BG215" s="135"/>
      <c r="BH215" s="135"/>
      <c r="BI215" s="135"/>
      <c r="BJ215" s="135"/>
      <c r="BK215" s="135"/>
      <c r="BL215" s="135"/>
      <c r="BM215" s="135"/>
      <c r="BN215" s="135"/>
      <c r="BO215" s="135"/>
    </row>
    <row r="216" spans="1:67">
      <c r="A216" s="135"/>
      <c r="B216" s="135"/>
      <c r="C216" s="135"/>
      <c r="D216" s="135"/>
      <c r="E216" s="135"/>
      <c r="F216" s="135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  <c r="Y216" s="135"/>
      <c r="Z216" s="135"/>
      <c r="AA216" s="135"/>
      <c r="AB216" s="135"/>
      <c r="AC216" s="135"/>
      <c r="AD216" s="135"/>
      <c r="AE216" s="135"/>
      <c r="AF216" s="135"/>
      <c r="AG216" s="135"/>
      <c r="AH216" s="135"/>
      <c r="AI216" s="135"/>
      <c r="AJ216" s="135"/>
      <c r="AK216" s="135"/>
      <c r="AL216" s="135"/>
      <c r="AM216" s="135"/>
      <c r="AN216" s="135"/>
      <c r="AO216" s="135"/>
      <c r="AP216" s="135"/>
      <c r="AQ216" s="135"/>
      <c r="AR216" s="135"/>
      <c r="AS216" s="135"/>
      <c r="AT216" s="135"/>
      <c r="AU216" s="135"/>
      <c r="AV216" s="135"/>
      <c r="AW216" s="135"/>
      <c r="AX216" s="135"/>
      <c r="AY216" s="135"/>
      <c r="AZ216" s="135"/>
      <c r="BA216" s="135"/>
      <c r="BB216" s="135"/>
      <c r="BC216" s="135"/>
      <c r="BD216" s="135"/>
      <c r="BE216" s="135"/>
      <c r="BF216" s="135"/>
      <c r="BG216" s="135"/>
      <c r="BH216" s="135"/>
      <c r="BI216" s="135"/>
      <c r="BJ216" s="135"/>
      <c r="BK216" s="135"/>
      <c r="BL216" s="135"/>
      <c r="BM216" s="135"/>
      <c r="BN216" s="135"/>
      <c r="BO216" s="135"/>
    </row>
    <row r="217" spans="1:67">
      <c r="A217" s="135"/>
      <c r="B217" s="135"/>
      <c r="C217" s="135"/>
      <c r="D217" s="135"/>
      <c r="E217" s="135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  <c r="Y217" s="135"/>
      <c r="Z217" s="135"/>
      <c r="AA217" s="135"/>
      <c r="AB217" s="135"/>
      <c r="AC217" s="135"/>
      <c r="AD217" s="135"/>
      <c r="AE217" s="135"/>
      <c r="AF217" s="135"/>
      <c r="AG217" s="135"/>
      <c r="AH217" s="135"/>
      <c r="AI217" s="135"/>
      <c r="AJ217" s="135"/>
      <c r="AK217" s="135"/>
      <c r="AL217" s="135"/>
      <c r="AM217" s="135"/>
      <c r="AN217" s="135"/>
      <c r="AO217" s="135"/>
      <c r="AP217" s="135"/>
      <c r="AQ217" s="135"/>
      <c r="AR217" s="135"/>
      <c r="AS217" s="135"/>
      <c r="AT217" s="135"/>
      <c r="AU217" s="135"/>
      <c r="AV217" s="135"/>
      <c r="AW217" s="135"/>
      <c r="AX217" s="135"/>
      <c r="AY217" s="135"/>
      <c r="AZ217" s="135"/>
      <c r="BA217" s="135"/>
      <c r="BB217" s="135"/>
      <c r="BC217" s="135"/>
      <c r="BD217" s="135"/>
      <c r="BE217" s="135"/>
      <c r="BF217" s="135"/>
      <c r="BG217" s="135"/>
      <c r="BH217" s="135"/>
      <c r="BI217" s="135"/>
      <c r="BJ217" s="135"/>
      <c r="BK217" s="135"/>
      <c r="BL217" s="135"/>
      <c r="BM217" s="135"/>
      <c r="BN217" s="135"/>
      <c r="BO217" s="135"/>
    </row>
    <row r="218" spans="1:67">
      <c r="A218" s="135"/>
      <c r="B218" s="135"/>
      <c r="C218" s="135"/>
      <c r="D218" s="135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35"/>
      <c r="Z218" s="135"/>
      <c r="AA218" s="135"/>
      <c r="AB218" s="135"/>
      <c r="AC218" s="135"/>
      <c r="AD218" s="135"/>
      <c r="AE218" s="135"/>
      <c r="AF218" s="135"/>
      <c r="AG218" s="135"/>
      <c r="AH218" s="135"/>
      <c r="AI218" s="135"/>
      <c r="AJ218" s="135"/>
      <c r="AK218" s="135"/>
      <c r="AL218" s="135"/>
      <c r="AM218" s="135"/>
      <c r="AN218" s="135"/>
      <c r="AO218" s="135"/>
      <c r="AP218" s="135"/>
      <c r="AQ218" s="135"/>
      <c r="AR218" s="135"/>
      <c r="AS218" s="135"/>
      <c r="AT218" s="135"/>
      <c r="AU218" s="135"/>
      <c r="AV218" s="135"/>
      <c r="AW218" s="135"/>
      <c r="AX218" s="135"/>
      <c r="AY218" s="135"/>
      <c r="AZ218" s="135"/>
      <c r="BA218" s="135"/>
      <c r="BB218" s="135"/>
      <c r="BC218" s="135"/>
      <c r="BD218" s="135"/>
      <c r="BE218" s="135"/>
      <c r="BF218" s="135"/>
      <c r="BG218" s="135"/>
      <c r="BH218" s="135"/>
      <c r="BI218" s="135"/>
      <c r="BJ218" s="135"/>
      <c r="BK218" s="135"/>
      <c r="BL218" s="135"/>
      <c r="BM218" s="135"/>
      <c r="BN218" s="135"/>
      <c r="BO218" s="135"/>
    </row>
    <row r="219" spans="1:67">
      <c r="A219" s="135"/>
      <c r="B219" s="135"/>
      <c r="C219" s="135"/>
      <c r="D219" s="135"/>
      <c r="E219" s="135"/>
      <c r="F219" s="135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  <c r="Y219" s="135"/>
      <c r="Z219" s="135"/>
      <c r="AA219" s="135"/>
      <c r="AB219" s="135"/>
      <c r="AC219" s="135"/>
      <c r="AD219" s="135"/>
      <c r="AE219" s="135"/>
      <c r="AF219" s="135"/>
      <c r="AG219" s="135"/>
      <c r="AH219" s="135"/>
      <c r="AI219" s="135"/>
      <c r="AJ219" s="135"/>
      <c r="AK219" s="135"/>
      <c r="AL219" s="135"/>
      <c r="AM219" s="135"/>
      <c r="AN219" s="135"/>
      <c r="AO219" s="135"/>
      <c r="AP219" s="135"/>
      <c r="AQ219" s="135"/>
      <c r="AR219" s="135"/>
      <c r="AS219" s="135"/>
      <c r="AT219" s="135"/>
      <c r="AU219" s="135"/>
      <c r="AV219" s="135"/>
      <c r="AW219" s="135"/>
      <c r="AX219" s="135"/>
      <c r="AY219" s="135"/>
      <c r="AZ219" s="135"/>
      <c r="BA219" s="135"/>
      <c r="BB219" s="135"/>
      <c r="BC219" s="135"/>
      <c r="BD219" s="135"/>
      <c r="BE219" s="135"/>
      <c r="BF219" s="135"/>
      <c r="BG219" s="135"/>
      <c r="BH219" s="135"/>
      <c r="BI219" s="135"/>
      <c r="BJ219" s="135"/>
      <c r="BK219" s="135"/>
      <c r="BL219" s="135"/>
      <c r="BM219" s="135"/>
      <c r="BN219" s="135"/>
      <c r="BO219" s="135"/>
    </row>
    <row r="220" spans="1:67">
      <c r="A220" s="135"/>
      <c r="B220" s="135"/>
      <c r="C220" s="135"/>
      <c r="D220" s="135"/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  <c r="Y220" s="135"/>
      <c r="Z220" s="135"/>
      <c r="AA220" s="135"/>
      <c r="AB220" s="135"/>
      <c r="AC220" s="135"/>
      <c r="AD220" s="135"/>
      <c r="AE220" s="135"/>
      <c r="AF220" s="135"/>
      <c r="AG220" s="135"/>
      <c r="AH220" s="135"/>
      <c r="AI220" s="135"/>
      <c r="AJ220" s="135"/>
      <c r="AK220" s="135"/>
      <c r="AL220" s="135"/>
      <c r="AM220" s="135"/>
      <c r="AN220" s="135"/>
      <c r="AO220" s="135"/>
      <c r="AP220" s="135"/>
      <c r="AQ220" s="135"/>
      <c r="AR220" s="135"/>
      <c r="AS220" s="135"/>
      <c r="AT220" s="135"/>
      <c r="AU220" s="135"/>
      <c r="AV220" s="135"/>
      <c r="AW220" s="135"/>
      <c r="AX220" s="135"/>
      <c r="AY220" s="135"/>
      <c r="AZ220" s="135"/>
      <c r="BA220" s="135"/>
      <c r="BB220" s="135"/>
      <c r="BC220" s="135"/>
      <c r="BD220" s="135"/>
      <c r="BE220" s="135"/>
      <c r="BF220" s="135"/>
      <c r="BG220" s="135"/>
      <c r="BH220" s="135"/>
      <c r="BI220" s="135"/>
      <c r="BJ220" s="135"/>
      <c r="BK220" s="135"/>
      <c r="BL220" s="135"/>
      <c r="BM220" s="135"/>
      <c r="BN220" s="135"/>
      <c r="BO220" s="135"/>
    </row>
    <row r="221" spans="1:67">
      <c r="A221" s="135"/>
      <c r="B221" s="135"/>
      <c r="C221" s="135"/>
      <c r="D221" s="135"/>
      <c r="E221" s="135"/>
      <c r="F221" s="135"/>
      <c r="G221" s="135"/>
      <c r="H221" s="135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5"/>
      <c r="Y221" s="135"/>
      <c r="Z221" s="135"/>
      <c r="AA221" s="135"/>
      <c r="AB221" s="135"/>
      <c r="AC221" s="135"/>
      <c r="AD221" s="135"/>
      <c r="AE221" s="135"/>
      <c r="AF221" s="135"/>
      <c r="AG221" s="135"/>
      <c r="AH221" s="135"/>
      <c r="AI221" s="135"/>
      <c r="AJ221" s="135"/>
      <c r="AK221" s="135"/>
      <c r="AL221" s="135"/>
      <c r="AM221" s="135"/>
      <c r="AN221" s="135"/>
      <c r="AO221" s="135"/>
      <c r="AP221" s="135"/>
      <c r="AQ221" s="135"/>
      <c r="AR221" s="135"/>
      <c r="AS221" s="135"/>
      <c r="AT221" s="135"/>
      <c r="AU221" s="135"/>
      <c r="AV221" s="135"/>
      <c r="AW221" s="135"/>
      <c r="AX221" s="135"/>
      <c r="AY221" s="135"/>
      <c r="AZ221" s="135"/>
      <c r="BA221" s="135"/>
      <c r="BB221" s="135"/>
      <c r="BC221" s="135"/>
      <c r="BD221" s="135"/>
      <c r="BE221" s="135"/>
      <c r="BF221" s="135"/>
      <c r="BG221" s="135"/>
      <c r="BH221" s="135"/>
      <c r="BI221" s="135"/>
      <c r="BJ221" s="135"/>
      <c r="BK221" s="135"/>
      <c r="BL221" s="135"/>
      <c r="BM221" s="135"/>
      <c r="BN221" s="135"/>
      <c r="BO221" s="135"/>
    </row>
    <row r="222" spans="1:67">
      <c r="A222" s="135"/>
      <c r="B222" s="135"/>
      <c r="C222" s="135"/>
      <c r="D222" s="135"/>
      <c r="E222" s="135"/>
      <c r="F222" s="135"/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  <c r="Q222" s="135"/>
      <c r="R222" s="135"/>
      <c r="S222" s="135"/>
      <c r="T222" s="135"/>
      <c r="U222" s="135"/>
      <c r="V222" s="135"/>
      <c r="W222" s="135"/>
      <c r="X222" s="135"/>
      <c r="Y222" s="135"/>
      <c r="Z222" s="135"/>
      <c r="AA222" s="135"/>
      <c r="AB222" s="135"/>
      <c r="AC222" s="135"/>
      <c r="AD222" s="135"/>
      <c r="AE222" s="135"/>
      <c r="AF222" s="135"/>
      <c r="AG222" s="135"/>
      <c r="AH222" s="135"/>
      <c r="AI222" s="135"/>
      <c r="AJ222" s="135"/>
      <c r="AK222" s="135"/>
      <c r="AL222" s="135"/>
      <c r="AM222" s="135"/>
      <c r="AN222" s="135"/>
      <c r="AO222" s="135"/>
      <c r="AP222" s="135"/>
      <c r="AQ222" s="135"/>
      <c r="AR222" s="135"/>
      <c r="AS222" s="135"/>
      <c r="AT222" s="135"/>
      <c r="AU222" s="135"/>
      <c r="AV222" s="135"/>
      <c r="AW222" s="135"/>
      <c r="AX222" s="135"/>
      <c r="AY222" s="135"/>
      <c r="AZ222" s="135"/>
      <c r="BA222" s="135"/>
      <c r="BB222" s="135"/>
      <c r="BC222" s="135"/>
      <c r="BD222" s="135"/>
      <c r="BE222" s="135"/>
      <c r="BF222" s="135"/>
      <c r="BG222" s="135"/>
      <c r="BH222" s="135"/>
      <c r="BI222" s="135"/>
      <c r="BJ222" s="135"/>
      <c r="BK222" s="135"/>
      <c r="BL222" s="135"/>
      <c r="BM222" s="135"/>
      <c r="BN222" s="135"/>
      <c r="BO222" s="135"/>
    </row>
    <row r="223" spans="1:67">
      <c r="A223" s="135"/>
      <c r="B223" s="135"/>
      <c r="C223" s="135"/>
      <c r="D223" s="135"/>
      <c r="E223" s="135"/>
      <c r="F223" s="135"/>
      <c r="G223" s="135"/>
      <c r="H223" s="135"/>
      <c r="I223" s="135"/>
      <c r="J223" s="135"/>
      <c r="K223" s="135"/>
      <c r="L223" s="135"/>
      <c r="M223" s="135"/>
      <c r="N223" s="135"/>
      <c r="O223" s="135"/>
      <c r="P223" s="135"/>
      <c r="Q223" s="135"/>
      <c r="R223" s="135"/>
      <c r="S223" s="135"/>
      <c r="T223" s="135"/>
      <c r="U223" s="135"/>
      <c r="V223" s="135"/>
      <c r="W223" s="135"/>
      <c r="X223" s="135"/>
      <c r="Y223" s="135"/>
      <c r="Z223" s="135"/>
      <c r="AA223" s="135"/>
      <c r="AB223" s="135"/>
      <c r="AC223" s="135"/>
      <c r="AD223" s="135"/>
      <c r="AE223" s="135"/>
      <c r="AF223" s="135"/>
      <c r="AG223" s="135"/>
      <c r="AH223" s="135"/>
      <c r="AI223" s="135"/>
      <c r="AJ223" s="135"/>
      <c r="AK223" s="135"/>
      <c r="AL223" s="135"/>
      <c r="AM223" s="135"/>
      <c r="AN223" s="135"/>
      <c r="AO223" s="135"/>
      <c r="AP223" s="135"/>
      <c r="AQ223" s="135"/>
      <c r="AR223" s="135"/>
      <c r="AS223" s="135"/>
      <c r="AT223" s="135"/>
      <c r="AU223" s="135"/>
      <c r="AV223" s="135"/>
      <c r="AW223" s="135"/>
      <c r="AX223" s="135"/>
      <c r="AY223" s="135"/>
      <c r="AZ223" s="135"/>
      <c r="BA223" s="135"/>
      <c r="BB223" s="135"/>
      <c r="BC223" s="135"/>
      <c r="BD223" s="135"/>
      <c r="BE223" s="135"/>
      <c r="BF223" s="135"/>
      <c r="BG223" s="135"/>
      <c r="BH223" s="135"/>
      <c r="BI223" s="135"/>
      <c r="BJ223" s="135"/>
      <c r="BK223" s="135"/>
      <c r="BL223" s="135"/>
      <c r="BM223" s="135"/>
      <c r="BN223" s="135"/>
      <c r="BO223" s="135"/>
    </row>
    <row r="224" spans="1:67">
      <c r="A224" s="135"/>
      <c r="B224" s="135"/>
      <c r="C224" s="135"/>
      <c r="D224" s="135"/>
      <c r="E224" s="135"/>
      <c r="F224" s="135"/>
      <c r="G224" s="135"/>
      <c r="H224" s="135"/>
      <c r="I224" s="135"/>
      <c r="J224" s="135"/>
      <c r="K224" s="135"/>
      <c r="L224" s="135"/>
      <c r="M224" s="135"/>
      <c r="N224" s="135"/>
      <c r="O224" s="135"/>
      <c r="P224" s="135"/>
      <c r="Q224" s="135"/>
      <c r="R224" s="135"/>
      <c r="S224" s="135"/>
      <c r="T224" s="135"/>
      <c r="U224" s="135"/>
      <c r="V224" s="135"/>
      <c r="W224" s="135"/>
      <c r="X224" s="135"/>
      <c r="Y224" s="135"/>
      <c r="Z224" s="135"/>
      <c r="AA224" s="135"/>
      <c r="AB224" s="135"/>
      <c r="AC224" s="135"/>
      <c r="AD224" s="135"/>
      <c r="AE224" s="135"/>
      <c r="AF224" s="135"/>
      <c r="AG224" s="135"/>
      <c r="AH224" s="135"/>
      <c r="AI224" s="135"/>
      <c r="AJ224" s="135"/>
      <c r="AK224" s="135"/>
      <c r="AL224" s="135"/>
      <c r="AM224" s="135"/>
      <c r="AN224" s="135"/>
      <c r="AO224" s="135"/>
      <c r="AP224" s="135"/>
      <c r="AQ224" s="135"/>
      <c r="AR224" s="135"/>
      <c r="AS224" s="135"/>
      <c r="AT224" s="135"/>
      <c r="AU224" s="135"/>
      <c r="AV224" s="135"/>
      <c r="AW224" s="135"/>
      <c r="AX224" s="135"/>
      <c r="AY224" s="135"/>
      <c r="AZ224" s="135"/>
      <c r="BA224" s="135"/>
      <c r="BB224" s="135"/>
      <c r="BC224" s="135"/>
      <c r="BD224" s="135"/>
      <c r="BE224" s="135"/>
      <c r="BF224" s="135"/>
      <c r="BG224" s="135"/>
      <c r="BH224" s="135"/>
      <c r="BI224" s="135"/>
      <c r="BJ224" s="135"/>
      <c r="BK224" s="135"/>
      <c r="BL224" s="135"/>
      <c r="BM224" s="135"/>
      <c r="BN224" s="135"/>
      <c r="BO224" s="135"/>
    </row>
    <row r="225" spans="1:67">
      <c r="A225" s="135"/>
      <c r="B225" s="135"/>
      <c r="C225" s="135"/>
      <c r="D225" s="135"/>
      <c r="E225" s="135"/>
      <c r="F225" s="135"/>
      <c r="G225" s="135"/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  <c r="R225" s="135"/>
      <c r="S225" s="135"/>
      <c r="T225" s="135"/>
      <c r="U225" s="135"/>
      <c r="V225" s="135"/>
      <c r="W225" s="135"/>
      <c r="X225" s="135"/>
      <c r="Y225" s="135"/>
      <c r="Z225" s="135"/>
      <c r="AA225" s="135"/>
      <c r="AB225" s="135"/>
      <c r="AC225" s="135"/>
      <c r="AD225" s="135"/>
      <c r="AE225" s="135"/>
      <c r="AF225" s="135"/>
      <c r="AG225" s="135"/>
      <c r="AH225" s="135"/>
      <c r="AI225" s="135"/>
      <c r="AJ225" s="135"/>
      <c r="AK225" s="135"/>
      <c r="AL225" s="135"/>
      <c r="AM225" s="135"/>
      <c r="AN225" s="135"/>
      <c r="AO225" s="135"/>
      <c r="AP225" s="135"/>
      <c r="AQ225" s="135"/>
      <c r="AR225" s="135"/>
      <c r="AS225" s="135"/>
      <c r="AT225" s="135"/>
      <c r="AU225" s="135"/>
      <c r="AV225" s="135"/>
      <c r="AW225" s="135"/>
      <c r="AX225" s="135"/>
      <c r="AY225" s="135"/>
      <c r="AZ225" s="135"/>
      <c r="BA225" s="135"/>
      <c r="BB225" s="135"/>
      <c r="BC225" s="135"/>
      <c r="BD225" s="135"/>
      <c r="BE225" s="135"/>
      <c r="BF225" s="135"/>
      <c r="BG225" s="135"/>
      <c r="BH225" s="135"/>
      <c r="BI225" s="135"/>
      <c r="BJ225" s="135"/>
      <c r="BK225" s="135"/>
      <c r="BL225" s="135"/>
      <c r="BM225" s="135"/>
      <c r="BN225" s="135"/>
      <c r="BO225" s="135"/>
    </row>
    <row r="226" spans="1:67">
      <c r="A226" s="135"/>
      <c r="B226" s="135"/>
      <c r="C226" s="135"/>
      <c r="D226" s="135"/>
      <c r="E226" s="135"/>
      <c r="F226" s="135"/>
      <c r="G226" s="135"/>
      <c r="H226" s="135"/>
      <c r="I226" s="135"/>
      <c r="J226" s="135"/>
      <c r="K226" s="135"/>
      <c r="L226" s="135"/>
      <c r="M226" s="135"/>
      <c r="N226" s="135"/>
      <c r="O226" s="135"/>
      <c r="P226" s="135"/>
      <c r="Q226" s="135"/>
      <c r="R226" s="135"/>
      <c r="S226" s="135"/>
      <c r="T226" s="135"/>
      <c r="U226" s="135"/>
      <c r="V226" s="135"/>
      <c r="W226" s="135"/>
      <c r="X226" s="135"/>
      <c r="Y226" s="135"/>
      <c r="Z226" s="135"/>
      <c r="AA226" s="135"/>
      <c r="AB226" s="135"/>
      <c r="AC226" s="135"/>
      <c r="AD226" s="135"/>
      <c r="AE226" s="135"/>
      <c r="AF226" s="135"/>
      <c r="AG226" s="135"/>
      <c r="AH226" s="135"/>
      <c r="AI226" s="135"/>
      <c r="AJ226" s="135"/>
      <c r="AK226" s="135"/>
      <c r="AL226" s="135"/>
      <c r="AM226" s="135"/>
      <c r="AN226" s="135"/>
      <c r="AO226" s="135"/>
      <c r="AP226" s="135"/>
      <c r="AQ226" s="135"/>
      <c r="AR226" s="135"/>
      <c r="AS226" s="135"/>
      <c r="AT226" s="135"/>
      <c r="AU226" s="135"/>
      <c r="AV226" s="135"/>
      <c r="AW226" s="135"/>
      <c r="AX226" s="135"/>
      <c r="AY226" s="135"/>
      <c r="AZ226" s="135"/>
      <c r="BA226" s="135"/>
      <c r="BB226" s="135"/>
      <c r="BC226" s="135"/>
      <c r="BD226" s="135"/>
      <c r="BE226" s="135"/>
      <c r="BF226" s="135"/>
      <c r="BG226" s="135"/>
      <c r="BH226" s="135"/>
      <c r="BI226" s="135"/>
      <c r="BJ226" s="135"/>
      <c r="BK226" s="135"/>
      <c r="BL226" s="135"/>
      <c r="BM226" s="135"/>
      <c r="BN226" s="135"/>
      <c r="BO226" s="135"/>
    </row>
    <row r="227" spans="1:67">
      <c r="A227" s="135"/>
      <c r="B227" s="135"/>
      <c r="C227" s="135"/>
      <c r="D227" s="135"/>
      <c r="E227" s="135"/>
      <c r="F227" s="135"/>
      <c r="G227" s="135"/>
      <c r="H227" s="135"/>
      <c r="I227" s="135"/>
      <c r="J227" s="135"/>
      <c r="K227" s="135"/>
      <c r="L227" s="135"/>
      <c r="M227" s="135"/>
      <c r="N227" s="135"/>
      <c r="O227" s="135"/>
      <c r="P227" s="135"/>
      <c r="Q227" s="135"/>
      <c r="R227" s="135"/>
      <c r="S227" s="135"/>
      <c r="T227" s="135"/>
      <c r="U227" s="135"/>
      <c r="V227" s="135"/>
      <c r="W227" s="135"/>
      <c r="X227" s="135"/>
      <c r="Y227" s="135"/>
      <c r="Z227" s="135"/>
      <c r="AA227" s="135"/>
      <c r="AB227" s="135"/>
      <c r="AC227" s="135"/>
      <c r="AD227" s="135"/>
      <c r="AE227" s="135"/>
      <c r="AF227" s="135"/>
      <c r="AG227" s="135"/>
      <c r="AH227" s="135"/>
      <c r="AI227" s="135"/>
      <c r="AJ227" s="135"/>
      <c r="AK227" s="135"/>
      <c r="AL227" s="135"/>
      <c r="AM227" s="135"/>
      <c r="AN227" s="135"/>
      <c r="AO227" s="135"/>
      <c r="AP227" s="135"/>
      <c r="AQ227" s="135"/>
      <c r="AR227" s="135"/>
      <c r="AS227" s="135"/>
      <c r="AT227" s="135"/>
      <c r="AU227" s="135"/>
      <c r="AV227" s="135"/>
      <c r="AW227" s="135"/>
      <c r="AX227" s="135"/>
      <c r="AY227" s="135"/>
      <c r="AZ227" s="135"/>
      <c r="BA227" s="135"/>
      <c r="BB227" s="135"/>
      <c r="BC227" s="135"/>
      <c r="BD227" s="135"/>
      <c r="BE227" s="135"/>
      <c r="BF227" s="135"/>
      <c r="BG227" s="135"/>
      <c r="BH227" s="135"/>
      <c r="BI227" s="135"/>
      <c r="BJ227" s="135"/>
      <c r="BK227" s="135"/>
      <c r="BL227" s="135"/>
      <c r="BM227" s="135"/>
      <c r="BN227" s="135"/>
      <c r="BO227" s="135"/>
    </row>
    <row r="228" spans="1:67">
      <c r="A228" s="135"/>
      <c r="B228" s="135"/>
      <c r="C228" s="135"/>
      <c r="D228" s="135"/>
      <c r="E228" s="135"/>
      <c r="F228" s="135"/>
      <c r="G228" s="135"/>
      <c r="H228" s="135"/>
      <c r="I228" s="135"/>
      <c r="J228" s="135"/>
      <c r="K228" s="135"/>
      <c r="L228" s="135"/>
      <c r="M228" s="135"/>
      <c r="N228" s="135"/>
      <c r="O228" s="135"/>
      <c r="P228" s="135"/>
      <c r="Q228" s="135"/>
      <c r="R228" s="135"/>
      <c r="S228" s="135"/>
      <c r="T228" s="135"/>
      <c r="U228" s="135"/>
      <c r="V228" s="135"/>
      <c r="W228" s="135"/>
      <c r="X228" s="135"/>
      <c r="Y228" s="135"/>
      <c r="Z228" s="135"/>
      <c r="AA228" s="135"/>
      <c r="AB228" s="135"/>
      <c r="AC228" s="135"/>
      <c r="AD228" s="135"/>
      <c r="AE228" s="135"/>
      <c r="AF228" s="135"/>
      <c r="AG228" s="135"/>
      <c r="AH228" s="135"/>
      <c r="AI228" s="135"/>
      <c r="AJ228" s="135"/>
      <c r="AK228" s="135"/>
      <c r="AL228" s="135"/>
      <c r="AM228" s="135"/>
      <c r="AN228" s="135"/>
      <c r="AO228" s="135"/>
      <c r="AP228" s="135"/>
      <c r="AQ228" s="135"/>
      <c r="AR228" s="135"/>
      <c r="AS228" s="135"/>
      <c r="AT228" s="135"/>
      <c r="AU228" s="135"/>
      <c r="AV228" s="135"/>
      <c r="AW228" s="135"/>
      <c r="AX228" s="135"/>
      <c r="AY228" s="135"/>
      <c r="AZ228" s="135"/>
      <c r="BA228" s="135"/>
      <c r="BB228" s="135"/>
      <c r="BC228" s="135"/>
      <c r="BD228" s="135"/>
      <c r="BE228" s="135"/>
      <c r="BF228" s="135"/>
      <c r="BG228" s="135"/>
      <c r="BH228" s="135"/>
      <c r="BI228" s="135"/>
      <c r="BJ228" s="135"/>
      <c r="BK228" s="135"/>
      <c r="BL228" s="135"/>
      <c r="BM228" s="135"/>
      <c r="BN228" s="135"/>
      <c r="BO228" s="135"/>
    </row>
    <row r="229" spans="1:67">
      <c r="A229" s="135"/>
      <c r="B229" s="135"/>
      <c r="C229" s="135"/>
      <c r="D229" s="135"/>
      <c r="E229" s="135"/>
      <c r="F229" s="135"/>
      <c r="G229" s="135"/>
      <c r="H229" s="135"/>
      <c r="I229" s="135"/>
      <c r="J229" s="135"/>
      <c r="K229" s="135"/>
      <c r="L229" s="135"/>
      <c r="M229" s="135"/>
      <c r="N229" s="135"/>
      <c r="O229" s="135"/>
      <c r="P229" s="135"/>
      <c r="Q229" s="135"/>
      <c r="R229" s="135"/>
      <c r="S229" s="135"/>
      <c r="T229" s="135"/>
      <c r="U229" s="135"/>
      <c r="V229" s="135"/>
      <c r="W229" s="135"/>
      <c r="X229" s="135"/>
      <c r="Y229" s="135"/>
      <c r="Z229" s="135"/>
      <c r="AA229" s="135"/>
      <c r="AB229" s="135"/>
      <c r="AC229" s="135"/>
      <c r="AD229" s="135"/>
      <c r="AE229" s="135"/>
      <c r="AF229" s="135"/>
      <c r="AG229" s="135"/>
      <c r="AH229" s="135"/>
      <c r="AI229" s="135"/>
      <c r="AJ229" s="135"/>
      <c r="AK229" s="135"/>
      <c r="AL229" s="135"/>
      <c r="AM229" s="135"/>
      <c r="AN229" s="135"/>
      <c r="AO229" s="135"/>
      <c r="AP229" s="135"/>
      <c r="AQ229" s="135"/>
      <c r="AR229" s="135"/>
      <c r="AS229" s="135"/>
      <c r="AT229" s="135"/>
      <c r="AU229" s="135"/>
      <c r="AV229" s="135"/>
      <c r="AW229" s="135"/>
      <c r="AX229" s="135"/>
      <c r="AY229" s="135"/>
      <c r="AZ229" s="135"/>
      <c r="BA229" s="135"/>
      <c r="BB229" s="135"/>
      <c r="BC229" s="135"/>
      <c r="BD229" s="135"/>
      <c r="BE229" s="135"/>
      <c r="BF229" s="135"/>
      <c r="BG229" s="135"/>
      <c r="BH229" s="135"/>
      <c r="BI229" s="135"/>
      <c r="BJ229" s="135"/>
      <c r="BK229" s="135"/>
      <c r="BL229" s="135"/>
      <c r="BM229" s="135"/>
      <c r="BN229" s="135"/>
      <c r="BO229" s="135"/>
    </row>
    <row r="230" spans="1:67">
      <c r="A230" s="135"/>
      <c r="B230" s="135"/>
      <c r="C230" s="135"/>
      <c r="D230" s="135"/>
      <c r="E230" s="135"/>
      <c r="F230" s="135"/>
      <c r="G230" s="135"/>
      <c r="H230" s="135"/>
      <c r="I230" s="135"/>
      <c r="J230" s="135"/>
      <c r="K230" s="135"/>
      <c r="L230" s="135"/>
      <c r="M230" s="135"/>
      <c r="N230" s="135"/>
      <c r="O230" s="135"/>
      <c r="P230" s="135"/>
      <c r="Q230" s="135"/>
      <c r="R230" s="135"/>
      <c r="S230" s="135"/>
      <c r="T230" s="135"/>
      <c r="U230" s="135"/>
      <c r="V230" s="135"/>
      <c r="W230" s="135"/>
      <c r="X230" s="135"/>
      <c r="Y230" s="135"/>
      <c r="Z230" s="135"/>
      <c r="AA230" s="135"/>
      <c r="AB230" s="135"/>
      <c r="AC230" s="135"/>
      <c r="AD230" s="135"/>
      <c r="AE230" s="135"/>
      <c r="AF230" s="135"/>
      <c r="AG230" s="135"/>
      <c r="AH230" s="135"/>
      <c r="AI230" s="135"/>
      <c r="AJ230" s="135"/>
      <c r="AK230" s="135"/>
      <c r="AL230" s="135"/>
      <c r="AM230" s="135"/>
      <c r="AN230" s="135"/>
      <c r="AO230" s="135"/>
      <c r="AP230" s="135"/>
      <c r="AQ230" s="135"/>
      <c r="AR230" s="135"/>
      <c r="AS230" s="135"/>
      <c r="AT230" s="135"/>
      <c r="AU230" s="135"/>
      <c r="AV230" s="135"/>
      <c r="AW230" s="135"/>
      <c r="AX230" s="135"/>
      <c r="AY230" s="135"/>
      <c r="AZ230" s="135"/>
      <c r="BA230" s="135"/>
      <c r="BB230" s="135"/>
      <c r="BC230" s="135"/>
      <c r="BD230" s="135"/>
      <c r="BE230" s="135"/>
      <c r="BF230" s="135"/>
      <c r="BG230" s="135"/>
      <c r="BH230" s="135"/>
      <c r="BI230" s="135"/>
      <c r="BJ230" s="135"/>
      <c r="BK230" s="135"/>
      <c r="BL230" s="135"/>
      <c r="BM230" s="135"/>
      <c r="BN230" s="135"/>
      <c r="BO230" s="135"/>
    </row>
    <row r="231" spans="1:67">
      <c r="A231" s="135"/>
      <c r="B231" s="135"/>
      <c r="C231" s="135"/>
      <c r="D231" s="135"/>
      <c r="E231" s="135"/>
      <c r="F231" s="135"/>
      <c r="G231" s="135"/>
      <c r="H231" s="135"/>
      <c r="I231" s="135"/>
      <c r="J231" s="135"/>
      <c r="K231" s="135"/>
      <c r="L231" s="135"/>
      <c r="M231" s="135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35"/>
      <c r="Y231" s="135"/>
      <c r="Z231" s="135"/>
      <c r="AA231" s="135"/>
      <c r="AB231" s="135"/>
      <c r="AC231" s="135"/>
      <c r="AD231" s="135"/>
      <c r="AE231" s="135"/>
      <c r="AF231" s="135"/>
      <c r="AG231" s="135"/>
      <c r="AH231" s="135"/>
      <c r="AI231" s="135"/>
      <c r="AJ231" s="135"/>
      <c r="AK231" s="135"/>
      <c r="AL231" s="135"/>
      <c r="AM231" s="135"/>
      <c r="AN231" s="135"/>
      <c r="AO231" s="135"/>
      <c r="AP231" s="135"/>
      <c r="AQ231" s="135"/>
      <c r="AR231" s="135"/>
      <c r="AS231" s="135"/>
      <c r="AT231" s="135"/>
      <c r="AU231" s="135"/>
      <c r="AV231" s="135"/>
      <c r="AW231" s="135"/>
      <c r="AX231" s="135"/>
      <c r="AY231" s="135"/>
      <c r="AZ231" s="135"/>
      <c r="BA231" s="135"/>
      <c r="BB231" s="135"/>
      <c r="BC231" s="135"/>
      <c r="BD231" s="135"/>
      <c r="BE231" s="135"/>
      <c r="BF231" s="135"/>
      <c r="BG231" s="135"/>
      <c r="BH231" s="135"/>
      <c r="BI231" s="135"/>
      <c r="BJ231" s="135"/>
      <c r="BK231" s="135"/>
      <c r="BL231" s="135"/>
      <c r="BM231" s="135"/>
      <c r="BN231" s="135"/>
      <c r="BO231" s="135"/>
    </row>
    <row r="232" spans="1:67">
      <c r="A232" s="135"/>
      <c r="B232" s="135"/>
      <c r="C232" s="135"/>
      <c r="D232" s="135"/>
      <c r="E232" s="135"/>
      <c r="F232" s="135"/>
      <c r="G232" s="135"/>
      <c r="H232" s="135"/>
      <c r="I232" s="135"/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  <c r="T232" s="135"/>
      <c r="U232" s="135"/>
      <c r="V232" s="135"/>
      <c r="W232" s="135"/>
      <c r="X232" s="135"/>
      <c r="Y232" s="135"/>
      <c r="Z232" s="135"/>
      <c r="AA232" s="135"/>
      <c r="AB232" s="135"/>
      <c r="AC232" s="135"/>
      <c r="AD232" s="135"/>
      <c r="AE232" s="135"/>
      <c r="AF232" s="135"/>
      <c r="AG232" s="135"/>
      <c r="AH232" s="135"/>
      <c r="AI232" s="135"/>
      <c r="AJ232" s="135"/>
      <c r="AK232" s="135"/>
      <c r="AL232" s="135"/>
      <c r="AM232" s="135"/>
      <c r="AN232" s="135"/>
      <c r="AO232" s="135"/>
      <c r="AP232" s="135"/>
      <c r="AQ232" s="135"/>
      <c r="AR232" s="135"/>
      <c r="AS232" s="135"/>
      <c r="AT232" s="135"/>
      <c r="AU232" s="135"/>
      <c r="AV232" s="135"/>
      <c r="AW232" s="135"/>
      <c r="AX232" s="135"/>
      <c r="AY232" s="135"/>
      <c r="AZ232" s="135"/>
      <c r="BA232" s="135"/>
      <c r="BB232" s="135"/>
      <c r="BC232" s="135"/>
      <c r="BD232" s="135"/>
      <c r="BE232" s="135"/>
      <c r="BF232" s="135"/>
      <c r="BG232" s="135"/>
      <c r="BH232" s="135"/>
      <c r="BI232" s="135"/>
      <c r="BJ232" s="135"/>
      <c r="BK232" s="135"/>
      <c r="BL232" s="135"/>
      <c r="BM232" s="135"/>
      <c r="BN232" s="135"/>
      <c r="BO232" s="135"/>
    </row>
    <row r="233" spans="1:67">
      <c r="A233" s="135"/>
      <c r="B233" s="135"/>
      <c r="C233" s="135"/>
      <c r="D233" s="135"/>
      <c r="E233" s="135"/>
      <c r="F233" s="135"/>
      <c r="G233" s="135"/>
      <c r="H233" s="135"/>
      <c r="I233" s="135"/>
      <c r="J233" s="135"/>
      <c r="K233" s="135"/>
      <c r="L233" s="135"/>
      <c r="M233" s="135"/>
      <c r="N233" s="135"/>
      <c r="O233" s="135"/>
      <c r="P233" s="135"/>
      <c r="Q233" s="135"/>
      <c r="R233" s="135"/>
      <c r="S233" s="135"/>
      <c r="T233" s="135"/>
      <c r="U233" s="135"/>
      <c r="V233" s="135"/>
      <c r="W233" s="135"/>
      <c r="X233" s="135"/>
      <c r="Y233" s="135"/>
      <c r="Z233" s="135"/>
      <c r="AA233" s="135"/>
      <c r="AB233" s="135"/>
      <c r="AC233" s="135"/>
      <c r="AD233" s="135"/>
      <c r="AE233" s="135"/>
      <c r="AF233" s="135"/>
      <c r="AG233" s="135"/>
      <c r="AH233" s="135"/>
      <c r="AI233" s="135"/>
      <c r="AJ233" s="135"/>
      <c r="AK233" s="135"/>
      <c r="AL233" s="135"/>
      <c r="AM233" s="135"/>
      <c r="AN233" s="135"/>
      <c r="AO233" s="135"/>
      <c r="AP233" s="135"/>
      <c r="AQ233" s="135"/>
      <c r="AR233" s="135"/>
      <c r="AS233" s="135"/>
      <c r="AT233" s="135"/>
      <c r="AU233" s="135"/>
      <c r="AV233" s="135"/>
      <c r="AW233" s="135"/>
      <c r="AX233" s="135"/>
      <c r="AY233" s="135"/>
      <c r="AZ233" s="135"/>
      <c r="BA233" s="135"/>
      <c r="BB233" s="135"/>
      <c r="BC233" s="135"/>
      <c r="BD233" s="135"/>
      <c r="BE233" s="135"/>
      <c r="BF233" s="135"/>
      <c r="BG233" s="135"/>
      <c r="BH233" s="135"/>
      <c r="BI233" s="135"/>
      <c r="BJ233" s="135"/>
      <c r="BK233" s="135"/>
      <c r="BL233" s="135"/>
      <c r="BM233" s="135"/>
      <c r="BN233" s="135"/>
      <c r="BO233" s="135"/>
    </row>
    <row r="234" spans="1:67">
      <c r="A234" s="135"/>
      <c r="B234" s="135"/>
      <c r="C234" s="135"/>
      <c r="D234" s="135"/>
      <c r="E234" s="135"/>
      <c r="F234" s="135"/>
      <c r="G234" s="135"/>
      <c r="H234" s="135"/>
      <c r="I234" s="135"/>
      <c r="J234" s="135"/>
      <c r="K234" s="135"/>
      <c r="L234" s="135"/>
      <c r="M234" s="135"/>
      <c r="N234" s="135"/>
      <c r="O234" s="135"/>
      <c r="P234" s="135"/>
      <c r="Q234" s="135"/>
      <c r="R234" s="135"/>
      <c r="S234" s="135"/>
      <c r="T234" s="135"/>
      <c r="U234" s="135"/>
      <c r="V234" s="135"/>
      <c r="W234" s="135"/>
      <c r="X234" s="135"/>
      <c r="Y234" s="135"/>
      <c r="Z234" s="135"/>
      <c r="AA234" s="135"/>
      <c r="AB234" s="135"/>
      <c r="AC234" s="135"/>
      <c r="AD234" s="135"/>
      <c r="AE234" s="135"/>
      <c r="AF234" s="135"/>
      <c r="AG234" s="135"/>
      <c r="AH234" s="135"/>
      <c r="AI234" s="135"/>
      <c r="AJ234" s="135"/>
      <c r="AK234" s="135"/>
      <c r="AL234" s="135"/>
      <c r="AM234" s="135"/>
      <c r="AN234" s="135"/>
      <c r="AO234" s="135"/>
      <c r="AP234" s="135"/>
      <c r="AQ234" s="135"/>
      <c r="AR234" s="135"/>
      <c r="AS234" s="135"/>
      <c r="AT234" s="135"/>
      <c r="AU234" s="135"/>
      <c r="AV234" s="135"/>
      <c r="AW234" s="135"/>
      <c r="AX234" s="135"/>
      <c r="AY234" s="135"/>
      <c r="AZ234" s="135"/>
      <c r="BA234" s="135"/>
      <c r="BB234" s="135"/>
      <c r="BC234" s="135"/>
      <c r="BD234" s="135"/>
      <c r="BE234" s="135"/>
      <c r="BF234" s="135"/>
      <c r="BG234" s="135"/>
      <c r="BH234" s="135"/>
      <c r="BI234" s="135"/>
      <c r="BJ234" s="135"/>
      <c r="BK234" s="135"/>
      <c r="BL234" s="135"/>
      <c r="BM234" s="135"/>
      <c r="BN234" s="135"/>
      <c r="BO234" s="135"/>
    </row>
    <row r="235" spans="1:67">
      <c r="A235" s="135"/>
      <c r="B235" s="135"/>
      <c r="C235" s="135"/>
      <c r="D235" s="135"/>
      <c r="E235" s="135"/>
      <c r="F235" s="135"/>
      <c r="G235" s="135"/>
      <c r="H235" s="135"/>
      <c r="I235" s="135"/>
      <c r="J235" s="135"/>
      <c r="K235" s="135"/>
      <c r="L235" s="135"/>
      <c r="M235" s="135"/>
      <c r="N235" s="135"/>
      <c r="O235" s="135"/>
      <c r="P235" s="135"/>
      <c r="Q235" s="135"/>
      <c r="R235" s="135"/>
      <c r="S235" s="135"/>
      <c r="T235" s="135"/>
      <c r="U235" s="135"/>
      <c r="V235" s="135"/>
      <c r="W235" s="135"/>
      <c r="X235" s="135"/>
      <c r="Y235" s="135"/>
      <c r="Z235" s="135"/>
      <c r="AA235" s="135"/>
      <c r="AB235" s="135"/>
      <c r="AC235" s="135"/>
      <c r="AD235" s="135"/>
      <c r="AE235" s="135"/>
      <c r="AF235" s="135"/>
      <c r="AG235" s="135"/>
      <c r="AH235" s="135"/>
      <c r="AI235" s="135"/>
      <c r="AJ235" s="135"/>
      <c r="AK235" s="135"/>
      <c r="AL235" s="135"/>
      <c r="AM235" s="135"/>
      <c r="AN235" s="135"/>
      <c r="AO235" s="135"/>
      <c r="AP235" s="135"/>
      <c r="AQ235" s="135"/>
      <c r="AR235" s="135"/>
      <c r="AS235" s="135"/>
      <c r="AT235" s="135"/>
      <c r="AU235" s="135"/>
      <c r="AV235" s="135"/>
      <c r="AW235" s="135"/>
      <c r="AX235" s="135"/>
      <c r="AY235" s="135"/>
      <c r="AZ235" s="135"/>
      <c r="BA235" s="135"/>
      <c r="BB235" s="135"/>
      <c r="BC235" s="135"/>
      <c r="BD235" s="135"/>
      <c r="BE235" s="135"/>
      <c r="BF235" s="135"/>
      <c r="BG235" s="135"/>
      <c r="BH235" s="135"/>
      <c r="BI235" s="135"/>
      <c r="BJ235" s="135"/>
      <c r="BK235" s="135"/>
      <c r="BL235" s="135"/>
      <c r="BM235" s="135"/>
      <c r="BN235" s="135"/>
      <c r="BO235" s="135"/>
    </row>
    <row r="236" spans="1:67">
      <c r="A236" s="135"/>
      <c r="B236" s="135"/>
      <c r="C236" s="135"/>
      <c r="D236" s="135"/>
      <c r="E236" s="135"/>
      <c r="F236" s="135"/>
      <c r="G236" s="135"/>
      <c r="H236" s="135"/>
      <c r="I236" s="135"/>
      <c r="J236" s="135"/>
      <c r="K236" s="135"/>
      <c r="L236" s="135"/>
      <c r="M236" s="135"/>
      <c r="N236" s="135"/>
      <c r="O236" s="135"/>
      <c r="P236" s="135"/>
      <c r="Q236" s="135"/>
      <c r="R236" s="135"/>
      <c r="S236" s="135"/>
      <c r="T236" s="135"/>
      <c r="U236" s="135"/>
      <c r="V236" s="135"/>
      <c r="W236" s="135"/>
      <c r="X236" s="135"/>
      <c r="Y236" s="135"/>
      <c r="Z236" s="135"/>
      <c r="AA236" s="135"/>
      <c r="AB236" s="135"/>
      <c r="AC236" s="135"/>
      <c r="AD236" s="135"/>
      <c r="AE236" s="135"/>
      <c r="AF236" s="135"/>
      <c r="AG236" s="135"/>
      <c r="AH236" s="135"/>
      <c r="AI236" s="135"/>
      <c r="AJ236" s="135"/>
      <c r="AK236" s="135"/>
      <c r="AL236" s="135"/>
      <c r="AM236" s="135"/>
      <c r="AN236" s="135"/>
      <c r="AO236" s="135"/>
      <c r="AP236" s="135"/>
      <c r="AQ236" s="135"/>
      <c r="AR236" s="135"/>
      <c r="AS236" s="135"/>
      <c r="AT236" s="135"/>
      <c r="AU236" s="135"/>
      <c r="AV236" s="135"/>
      <c r="AW236" s="135"/>
      <c r="AX236" s="135"/>
      <c r="AY236" s="135"/>
      <c r="AZ236" s="135"/>
      <c r="BA236" s="135"/>
      <c r="BB236" s="135"/>
      <c r="BC236" s="135"/>
      <c r="BD236" s="135"/>
      <c r="BE236" s="135"/>
      <c r="BF236" s="135"/>
      <c r="BG236" s="135"/>
      <c r="BH236" s="135"/>
      <c r="BI236" s="135"/>
      <c r="BJ236" s="135"/>
      <c r="BK236" s="135"/>
      <c r="BL236" s="135"/>
      <c r="BM236" s="135"/>
      <c r="BN236" s="135"/>
      <c r="BO236" s="135"/>
    </row>
    <row r="237" spans="1:67">
      <c r="A237" s="135"/>
      <c r="B237" s="135"/>
      <c r="C237" s="135"/>
      <c r="D237" s="135"/>
      <c r="E237" s="135"/>
      <c r="F237" s="135"/>
      <c r="G237" s="135"/>
      <c r="H237" s="135"/>
      <c r="I237" s="135"/>
      <c r="J237" s="135"/>
      <c r="K237" s="135"/>
      <c r="L237" s="135"/>
      <c r="M237" s="135"/>
      <c r="N237" s="135"/>
      <c r="O237" s="135"/>
      <c r="P237" s="135"/>
      <c r="Q237" s="135"/>
      <c r="R237" s="135"/>
      <c r="S237" s="135"/>
      <c r="T237" s="135"/>
      <c r="U237" s="135"/>
      <c r="V237" s="135"/>
      <c r="W237" s="135"/>
      <c r="X237" s="135"/>
      <c r="Y237" s="135"/>
      <c r="Z237" s="135"/>
      <c r="AA237" s="135"/>
      <c r="AB237" s="135"/>
      <c r="AC237" s="135"/>
      <c r="AD237" s="135"/>
      <c r="AE237" s="135"/>
      <c r="AF237" s="135"/>
      <c r="AG237" s="135"/>
      <c r="AH237" s="135"/>
      <c r="AI237" s="135"/>
      <c r="AJ237" s="135"/>
      <c r="AK237" s="135"/>
      <c r="AL237" s="135"/>
      <c r="AM237" s="135"/>
      <c r="AN237" s="135"/>
      <c r="AO237" s="135"/>
      <c r="AP237" s="135"/>
      <c r="AQ237" s="135"/>
      <c r="AR237" s="135"/>
      <c r="AS237" s="135"/>
      <c r="AT237" s="135"/>
      <c r="AU237" s="135"/>
      <c r="AV237" s="135"/>
      <c r="AW237" s="135"/>
      <c r="AX237" s="135"/>
      <c r="AY237" s="135"/>
      <c r="AZ237" s="135"/>
      <c r="BA237" s="135"/>
      <c r="BB237" s="135"/>
      <c r="BC237" s="135"/>
      <c r="BD237" s="135"/>
      <c r="BE237" s="135"/>
      <c r="BF237" s="135"/>
      <c r="BG237" s="135"/>
      <c r="BH237" s="135"/>
      <c r="BI237" s="135"/>
      <c r="BJ237" s="135"/>
      <c r="BK237" s="135"/>
      <c r="BL237" s="135"/>
      <c r="BM237" s="135"/>
      <c r="BN237" s="135"/>
      <c r="BO237" s="135"/>
    </row>
    <row r="238" spans="1:67">
      <c r="A238" s="135"/>
      <c r="B238" s="135"/>
      <c r="C238" s="135"/>
      <c r="D238" s="135"/>
      <c r="E238" s="135"/>
      <c r="F238" s="135"/>
      <c r="G238" s="135"/>
      <c r="H238" s="135"/>
      <c r="I238" s="135"/>
      <c r="J238" s="135"/>
      <c r="K238" s="135"/>
      <c r="L238" s="135"/>
      <c r="M238" s="135"/>
      <c r="N238" s="135"/>
      <c r="O238" s="135"/>
      <c r="P238" s="135"/>
      <c r="Q238" s="135"/>
      <c r="R238" s="135"/>
      <c r="S238" s="135"/>
      <c r="T238" s="135"/>
      <c r="U238" s="135"/>
      <c r="V238" s="135"/>
      <c r="W238" s="135"/>
      <c r="X238" s="135"/>
      <c r="Y238" s="135"/>
      <c r="Z238" s="135"/>
      <c r="AA238" s="135"/>
      <c r="AB238" s="135"/>
      <c r="AC238" s="135"/>
      <c r="AD238" s="135"/>
      <c r="AE238" s="135"/>
      <c r="AF238" s="135"/>
      <c r="AG238" s="135"/>
      <c r="AH238" s="135"/>
      <c r="AI238" s="135"/>
      <c r="AJ238" s="135"/>
      <c r="AK238" s="135"/>
      <c r="AL238" s="135"/>
      <c r="AM238" s="135"/>
      <c r="AN238" s="135"/>
      <c r="AO238" s="135"/>
      <c r="AP238" s="135"/>
      <c r="AQ238" s="135"/>
      <c r="AR238" s="135"/>
      <c r="AS238" s="135"/>
      <c r="AT238" s="135"/>
      <c r="AU238" s="135"/>
      <c r="AV238" s="135"/>
      <c r="AW238" s="135"/>
      <c r="AX238" s="135"/>
      <c r="AY238" s="135"/>
      <c r="AZ238" s="135"/>
      <c r="BA238" s="135"/>
      <c r="BB238" s="135"/>
      <c r="BC238" s="135"/>
      <c r="BD238" s="135"/>
      <c r="BE238" s="135"/>
      <c r="BF238" s="135"/>
      <c r="BG238" s="135"/>
      <c r="BH238" s="135"/>
      <c r="BI238" s="135"/>
      <c r="BJ238" s="135"/>
      <c r="BK238" s="135"/>
      <c r="BL238" s="135"/>
      <c r="BM238" s="135"/>
      <c r="BN238" s="135"/>
      <c r="BO238" s="135"/>
    </row>
    <row r="239" spans="1:67">
      <c r="A239" s="135"/>
      <c r="B239" s="135"/>
      <c r="C239" s="135"/>
      <c r="D239" s="135"/>
      <c r="E239" s="135"/>
      <c r="F239" s="135"/>
      <c r="G239" s="135"/>
      <c r="H239" s="135"/>
      <c r="I239" s="135"/>
      <c r="J239" s="135"/>
      <c r="K239" s="135"/>
      <c r="L239" s="135"/>
      <c r="M239" s="135"/>
      <c r="N239" s="135"/>
      <c r="O239" s="135"/>
      <c r="P239" s="135"/>
      <c r="Q239" s="135"/>
      <c r="R239" s="135"/>
      <c r="S239" s="135"/>
      <c r="T239" s="135"/>
      <c r="U239" s="135"/>
      <c r="V239" s="135"/>
      <c r="W239" s="135"/>
      <c r="X239" s="135"/>
      <c r="Y239" s="135"/>
      <c r="Z239" s="135"/>
      <c r="AA239" s="135"/>
      <c r="AB239" s="135"/>
      <c r="AC239" s="135"/>
      <c r="AD239" s="135"/>
      <c r="AE239" s="135"/>
      <c r="AF239" s="135"/>
      <c r="AG239" s="135"/>
      <c r="AH239" s="135"/>
      <c r="AI239" s="135"/>
      <c r="AJ239" s="135"/>
      <c r="AK239" s="135"/>
      <c r="AL239" s="135"/>
      <c r="AM239" s="135"/>
      <c r="AN239" s="135"/>
      <c r="AO239" s="135"/>
      <c r="AP239" s="135"/>
      <c r="AQ239" s="135"/>
      <c r="AR239" s="135"/>
      <c r="AS239" s="135"/>
      <c r="AT239" s="135"/>
      <c r="AU239" s="135"/>
      <c r="AV239" s="135"/>
      <c r="AW239" s="135"/>
      <c r="AX239" s="135"/>
      <c r="AY239" s="135"/>
      <c r="AZ239" s="135"/>
      <c r="BA239" s="135"/>
      <c r="BB239" s="135"/>
      <c r="BC239" s="135"/>
      <c r="BD239" s="135"/>
      <c r="BE239" s="135"/>
      <c r="BF239" s="135"/>
      <c r="BG239" s="135"/>
      <c r="BH239" s="135"/>
      <c r="BI239" s="135"/>
      <c r="BJ239" s="135"/>
      <c r="BK239" s="135"/>
      <c r="BL239" s="135"/>
      <c r="BM239" s="135"/>
      <c r="BN239" s="135"/>
      <c r="BO239" s="135"/>
    </row>
    <row r="240" spans="1:67">
      <c r="A240" s="135"/>
      <c r="B240" s="135"/>
      <c r="C240" s="135"/>
      <c r="D240" s="135"/>
      <c r="E240" s="135"/>
      <c r="F240" s="135"/>
      <c r="G240" s="135"/>
      <c r="H240" s="135"/>
      <c r="I240" s="135"/>
      <c r="J240" s="135"/>
      <c r="K240" s="135"/>
      <c r="L240" s="135"/>
      <c r="M240" s="135"/>
      <c r="N240" s="135"/>
      <c r="O240" s="135"/>
      <c r="P240" s="135"/>
      <c r="Q240" s="135"/>
      <c r="R240" s="135"/>
      <c r="S240" s="135"/>
      <c r="T240" s="135"/>
      <c r="U240" s="135"/>
      <c r="V240" s="135"/>
      <c r="W240" s="135"/>
      <c r="X240" s="135"/>
      <c r="Y240" s="135"/>
      <c r="Z240" s="135"/>
      <c r="AA240" s="135"/>
      <c r="AB240" s="135"/>
      <c r="AC240" s="135"/>
      <c r="AD240" s="135"/>
      <c r="AE240" s="135"/>
      <c r="AF240" s="135"/>
      <c r="AG240" s="135"/>
      <c r="AH240" s="135"/>
      <c r="AI240" s="135"/>
      <c r="AJ240" s="135"/>
      <c r="AK240" s="135"/>
      <c r="AL240" s="135"/>
      <c r="AM240" s="135"/>
      <c r="AN240" s="135"/>
      <c r="AO240" s="135"/>
      <c r="AP240" s="135"/>
      <c r="AQ240" s="135"/>
      <c r="AR240" s="135"/>
      <c r="AS240" s="135"/>
      <c r="AT240" s="135"/>
      <c r="AU240" s="135"/>
      <c r="AV240" s="135"/>
      <c r="AW240" s="135"/>
      <c r="AX240" s="135"/>
      <c r="AY240" s="135"/>
      <c r="AZ240" s="135"/>
      <c r="BA240" s="135"/>
      <c r="BB240" s="135"/>
      <c r="BC240" s="135"/>
      <c r="BD240" s="135"/>
      <c r="BE240" s="135"/>
      <c r="BF240" s="135"/>
      <c r="BG240" s="135"/>
      <c r="BH240" s="135"/>
      <c r="BI240" s="135"/>
      <c r="BJ240" s="135"/>
      <c r="BK240" s="135"/>
      <c r="BL240" s="135"/>
      <c r="BM240" s="135"/>
      <c r="BN240" s="135"/>
      <c r="BO240" s="135"/>
    </row>
    <row r="241" spans="1:67">
      <c r="A241" s="135"/>
      <c r="B241" s="135"/>
      <c r="C241" s="135"/>
      <c r="D241" s="135"/>
      <c r="E241" s="135"/>
      <c r="F241" s="135"/>
      <c r="G241" s="135"/>
      <c r="H241" s="135"/>
      <c r="I241" s="135"/>
      <c r="J241" s="135"/>
      <c r="K241" s="135"/>
      <c r="L241" s="135"/>
      <c r="M241" s="135"/>
      <c r="N241" s="135"/>
      <c r="O241" s="135"/>
      <c r="P241" s="135"/>
      <c r="Q241" s="135"/>
      <c r="R241" s="135"/>
      <c r="S241" s="135"/>
      <c r="T241" s="135"/>
      <c r="U241" s="135"/>
      <c r="V241" s="135"/>
      <c r="W241" s="135"/>
      <c r="X241" s="135"/>
      <c r="Y241" s="135"/>
      <c r="Z241" s="135"/>
      <c r="AA241" s="135"/>
      <c r="AB241" s="135"/>
      <c r="AC241" s="135"/>
      <c r="AD241" s="135"/>
      <c r="AE241" s="135"/>
      <c r="AF241" s="135"/>
      <c r="AG241" s="135"/>
      <c r="AH241" s="135"/>
      <c r="AI241" s="135"/>
      <c r="AJ241" s="135"/>
      <c r="AK241" s="135"/>
      <c r="AL241" s="135"/>
      <c r="AM241" s="135"/>
      <c r="AN241" s="135"/>
      <c r="AO241" s="135"/>
      <c r="AP241" s="135"/>
      <c r="AQ241" s="135"/>
      <c r="AR241" s="135"/>
      <c r="AS241" s="135"/>
      <c r="AT241" s="135"/>
      <c r="AU241" s="135"/>
      <c r="AV241" s="135"/>
      <c r="AW241" s="135"/>
      <c r="AX241" s="135"/>
      <c r="AY241" s="135"/>
      <c r="AZ241" s="135"/>
      <c r="BA241" s="135"/>
      <c r="BB241" s="135"/>
      <c r="BC241" s="135"/>
      <c r="BD241" s="135"/>
      <c r="BE241" s="135"/>
      <c r="BF241" s="135"/>
      <c r="BG241" s="135"/>
      <c r="BH241" s="135"/>
      <c r="BI241" s="135"/>
      <c r="BJ241" s="135"/>
      <c r="BK241" s="135"/>
      <c r="BL241" s="135"/>
      <c r="BM241" s="135"/>
      <c r="BN241" s="135"/>
      <c r="BO241" s="135"/>
    </row>
    <row r="242" spans="1:67">
      <c r="A242" s="135"/>
      <c r="B242" s="135"/>
      <c r="C242" s="135"/>
      <c r="D242" s="135"/>
      <c r="E242" s="135"/>
      <c r="F242" s="135"/>
      <c r="G242" s="135"/>
      <c r="H242" s="135"/>
      <c r="I242" s="135"/>
      <c r="J242" s="135"/>
      <c r="K242" s="135"/>
      <c r="L242" s="135"/>
      <c r="M242" s="135"/>
      <c r="N242" s="135"/>
      <c r="O242" s="135"/>
      <c r="P242" s="135"/>
      <c r="Q242" s="135"/>
      <c r="R242" s="135"/>
      <c r="S242" s="135"/>
      <c r="T242" s="135"/>
      <c r="U242" s="135"/>
      <c r="V242" s="135"/>
      <c r="W242" s="135"/>
      <c r="X242" s="135"/>
      <c r="Y242" s="135"/>
      <c r="Z242" s="135"/>
      <c r="AA242" s="135"/>
      <c r="AB242" s="135"/>
      <c r="AC242" s="135"/>
      <c r="AD242" s="135"/>
      <c r="AE242" s="135"/>
      <c r="AF242" s="135"/>
      <c r="AG242" s="135"/>
      <c r="AH242" s="135"/>
      <c r="AI242" s="135"/>
      <c r="AJ242" s="135"/>
      <c r="AK242" s="135"/>
      <c r="AL242" s="135"/>
      <c r="AM242" s="135"/>
      <c r="AN242" s="135"/>
      <c r="AO242" s="135"/>
      <c r="AP242" s="135"/>
      <c r="AQ242" s="135"/>
      <c r="AR242" s="135"/>
      <c r="AS242" s="135"/>
      <c r="AT242" s="135"/>
      <c r="AU242" s="135"/>
      <c r="AV242" s="135"/>
      <c r="AW242" s="135"/>
      <c r="AX242" s="135"/>
      <c r="AY242" s="135"/>
      <c r="AZ242" s="135"/>
      <c r="BA242" s="135"/>
      <c r="BB242" s="135"/>
      <c r="BC242" s="135"/>
      <c r="BD242" s="135"/>
      <c r="BE242" s="135"/>
      <c r="BF242" s="135"/>
      <c r="BG242" s="135"/>
      <c r="BH242" s="135"/>
      <c r="BI242" s="135"/>
      <c r="BJ242" s="135"/>
      <c r="BK242" s="135"/>
      <c r="BL242" s="135"/>
      <c r="BM242" s="135"/>
      <c r="BN242" s="135"/>
      <c r="BO242" s="135"/>
    </row>
    <row r="243" spans="1:67">
      <c r="A243" s="135"/>
      <c r="B243" s="135"/>
      <c r="C243" s="135"/>
      <c r="D243" s="135"/>
      <c r="E243" s="135"/>
      <c r="F243" s="135"/>
      <c r="G243" s="135"/>
      <c r="H243" s="135"/>
      <c r="I243" s="135"/>
      <c r="J243" s="135"/>
      <c r="K243" s="135"/>
      <c r="L243" s="135"/>
      <c r="M243" s="135"/>
      <c r="N243" s="135"/>
      <c r="O243" s="135"/>
      <c r="P243" s="135"/>
      <c r="Q243" s="135"/>
      <c r="R243" s="135"/>
      <c r="S243" s="135"/>
      <c r="T243" s="135"/>
      <c r="U243" s="135"/>
      <c r="V243" s="135"/>
      <c r="W243" s="135"/>
      <c r="X243" s="135"/>
      <c r="Y243" s="135"/>
      <c r="Z243" s="135"/>
      <c r="AA243" s="135"/>
      <c r="AB243" s="135"/>
      <c r="AC243" s="135"/>
      <c r="AD243" s="135"/>
      <c r="AE243" s="135"/>
      <c r="AF243" s="135"/>
      <c r="AG243" s="135"/>
      <c r="AH243" s="135"/>
      <c r="AI243" s="135"/>
      <c r="AJ243" s="135"/>
      <c r="AK243" s="135"/>
      <c r="AL243" s="135"/>
      <c r="AM243" s="135"/>
      <c r="AN243" s="135"/>
      <c r="AO243" s="135"/>
      <c r="AP243" s="135"/>
      <c r="AQ243" s="135"/>
      <c r="AR243" s="135"/>
      <c r="AS243" s="135"/>
      <c r="AT243" s="135"/>
      <c r="AU243" s="135"/>
      <c r="AV243" s="135"/>
      <c r="AW243" s="135"/>
      <c r="AX243" s="135"/>
      <c r="AY243" s="135"/>
      <c r="AZ243" s="135"/>
      <c r="BA243" s="135"/>
      <c r="BB243" s="135"/>
      <c r="BC243" s="135"/>
      <c r="BD243" s="135"/>
      <c r="BE243" s="135"/>
      <c r="BF243" s="135"/>
      <c r="BG243" s="135"/>
      <c r="BH243" s="135"/>
      <c r="BI243" s="135"/>
      <c r="BJ243" s="135"/>
      <c r="BK243" s="135"/>
      <c r="BL243" s="135"/>
      <c r="BM243" s="135"/>
      <c r="BN243" s="135"/>
      <c r="BO243" s="135"/>
    </row>
    <row r="244" spans="1:67">
      <c r="A244" s="135"/>
      <c r="B244" s="135"/>
      <c r="C244" s="135"/>
      <c r="D244" s="135"/>
      <c r="E244" s="135"/>
      <c r="F244" s="135"/>
      <c r="G244" s="135"/>
      <c r="H244" s="135"/>
      <c r="I244" s="135"/>
      <c r="J244" s="135"/>
      <c r="K244" s="135"/>
      <c r="L244" s="135"/>
      <c r="M244" s="135"/>
      <c r="N244" s="135"/>
      <c r="O244" s="135"/>
      <c r="P244" s="135"/>
      <c r="Q244" s="135"/>
      <c r="R244" s="135"/>
      <c r="S244" s="135"/>
      <c r="T244" s="135"/>
      <c r="U244" s="135"/>
      <c r="V244" s="135"/>
      <c r="W244" s="135"/>
      <c r="X244" s="135"/>
      <c r="Y244" s="135"/>
      <c r="Z244" s="135"/>
      <c r="AA244" s="135"/>
      <c r="AB244" s="135"/>
      <c r="AC244" s="135"/>
      <c r="AD244" s="135"/>
      <c r="AE244" s="135"/>
      <c r="AF244" s="135"/>
      <c r="AG244" s="135"/>
      <c r="AH244" s="135"/>
      <c r="AI244" s="135"/>
      <c r="AJ244" s="135"/>
      <c r="AK244" s="135"/>
      <c r="AL244" s="135"/>
      <c r="AM244" s="135"/>
      <c r="AN244" s="135"/>
      <c r="AO244" s="135"/>
      <c r="AP244" s="135"/>
      <c r="AQ244" s="135"/>
      <c r="AR244" s="135"/>
      <c r="AS244" s="135"/>
      <c r="AT244" s="135"/>
      <c r="AU244" s="135"/>
      <c r="AV244" s="135"/>
      <c r="AW244" s="135"/>
      <c r="AX244" s="135"/>
      <c r="AY244" s="135"/>
      <c r="AZ244" s="135"/>
      <c r="BA244" s="135"/>
      <c r="BB244" s="135"/>
      <c r="BC244" s="135"/>
      <c r="BD244" s="135"/>
      <c r="BE244" s="135"/>
      <c r="BF244" s="135"/>
      <c r="BG244" s="135"/>
      <c r="BH244" s="135"/>
      <c r="BI244" s="135"/>
      <c r="BJ244" s="135"/>
      <c r="BK244" s="135"/>
      <c r="BL244" s="135"/>
      <c r="BM244" s="135"/>
      <c r="BN244" s="135"/>
      <c r="BO244" s="135"/>
    </row>
    <row r="245" spans="1:67">
      <c r="A245" s="135"/>
      <c r="B245" s="135"/>
      <c r="C245" s="135"/>
      <c r="D245" s="135"/>
      <c r="E245" s="135"/>
      <c r="F245" s="135"/>
      <c r="G245" s="135"/>
      <c r="H245" s="135"/>
      <c r="I245" s="135"/>
      <c r="J245" s="135"/>
      <c r="K245" s="135"/>
      <c r="L245" s="135"/>
      <c r="M245" s="135"/>
      <c r="N245" s="135"/>
      <c r="O245" s="135"/>
      <c r="P245" s="135"/>
      <c r="Q245" s="135"/>
      <c r="R245" s="135"/>
      <c r="S245" s="135"/>
      <c r="T245" s="135"/>
      <c r="U245" s="135"/>
      <c r="V245" s="135"/>
      <c r="W245" s="135"/>
      <c r="X245" s="135"/>
      <c r="Y245" s="135"/>
      <c r="Z245" s="135"/>
      <c r="AA245" s="135"/>
      <c r="AB245" s="135"/>
      <c r="AC245" s="135"/>
      <c r="AD245" s="135"/>
      <c r="AE245" s="135"/>
      <c r="AF245" s="135"/>
      <c r="AG245" s="135"/>
      <c r="AH245" s="135"/>
      <c r="AI245" s="135"/>
      <c r="AJ245" s="135"/>
      <c r="AK245" s="135"/>
      <c r="AL245" s="135"/>
      <c r="AM245" s="135"/>
      <c r="AN245" s="135"/>
      <c r="AO245" s="135"/>
      <c r="AP245" s="135"/>
      <c r="AQ245" s="135"/>
      <c r="AR245" s="135"/>
      <c r="AS245" s="135"/>
      <c r="AT245" s="135"/>
      <c r="AU245" s="135"/>
      <c r="AV245" s="135"/>
      <c r="AW245" s="135"/>
      <c r="AX245" s="135"/>
      <c r="AY245" s="135"/>
      <c r="AZ245" s="135"/>
      <c r="BA245" s="135"/>
      <c r="BB245" s="135"/>
      <c r="BC245" s="135"/>
      <c r="BD245" s="135"/>
      <c r="BE245" s="135"/>
      <c r="BF245" s="135"/>
      <c r="BG245" s="135"/>
      <c r="BH245" s="135"/>
      <c r="BI245" s="135"/>
      <c r="BJ245" s="135"/>
      <c r="BK245" s="135"/>
      <c r="BL245" s="135"/>
      <c r="BM245" s="135"/>
      <c r="BN245" s="135"/>
      <c r="BO245" s="135"/>
    </row>
    <row r="246" spans="1:67">
      <c r="A246" s="135"/>
      <c r="B246" s="135"/>
      <c r="C246" s="135"/>
      <c r="D246" s="135"/>
      <c r="E246" s="135"/>
      <c r="F246" s="135"/>
      <c r="G246" s="135"/>
      <c r="H246" s="135"/>
      <c r="I246" s="135"/>
      <c r="J246" s="135"/>
      <c r="K246" s="135"/>
      <c r="L246" s="135"/>
      <c r="M246" s="135"/>
      <c r="N246" s="135"/>
      <c r="O246" s="135"/>
      <c r="P246" s="135"/>
      <c r="Q246" s="135"/>
      <c r="R246" s="135"/>
      <c r="S246" s="135"/>
      <c r="T246" s="135"/>
      <c r="U246" s="135"/>
      <c r="V246" s="135"/>
      <c r="W246" s="135"/>
      <c r="X246" s="135"/>
      <c r="Y246" s="135"/>
      <c r="Z246" s="135"/>
      <c r="AA246" s="135"/>
      <c r="AB246" s="135"/>
      <c r="AC246" s="135"/>
      <c r="AD246" s="135"/>
      <c r="AE246" s="135"/>
      <c r="AF246" s="135"/>
      <c r="AG246" s="135"/>
      <c r="AH246" s="135"/>
      <c r="AI246" s="135"/>
      <c r="AJ246" s="135"/>
      <c r="AK246" s="135"/>
      <c r="AL246" s="135"/>
      <c r="AM246" s="135"/>
      <c r="AN246" s="135"/>
      <c r="AO246" s="135"/>
      <c r="AP246" s="135"/>
      <c r="AQ246" s="135"/>
      <c r="AR246" s="135"/>
      <c r="AS246" s="135"/>
      <c r="AT246" s="135"/>
      <c r="AU246" s="135"/>
      <c r="AV246" s="135"/>
      <c r="AW246" s="135"/>
      <c r="AX246" s="135"/>
      <c r="AY246" s="135"/>
      <c r="AZ246" s="135"/>
      <c r="BA246" s="135"/>
      <c r="BB246" s="135"/>
      <c r="BC246" s="135"/>
      <c r="BD246" s="135"/>
      <c r="BE246" s="135"/>
      <c r="BF246" s="135"/>
      <c r="BG246" s="135"/>
      <c r="BH246" s="135"/>
      <c r="BI246" s="135"/>
      <c r="BJ246" s="135"/>
      <c r="BK246" s="135"/>
      <c r="BL246" s="135"/>
      <c r="BM246" s="135"/>
      <c r="BN246" s="135"/>
      <c r="BO246" s="135"/>
    </row>
    <row r="247" spans="1:67">
      <c r="A247" s="135"/>
      <c r="B247" s="135"/>
      <c r="C247" s="135"/>
      <c r="D247" s="135"/>
      <c r="E247" s="135"/>
      <c r="F247" s="135"/>
      <c r="G247" s="135"/>
      <c r="H247" s="135"/>
      <c r="I247" s="135"/>
      <c r="J247" s="135"/>
      <c r="K247" s="135"/>
      <c r="L247" s="135"/>
      <c r="M247" s="135"/>
      <c r="N247" s="135"/>
      <c r="O247" s="135"/>
      <c r="P247" s="135"/>
      <c r="Q247" s="135"/>
      <c r="R247" s="135"/>
      <c r="S247" s="135"/>
      <c r="T247" s="135"/>
      <c r="U247" s="135"/>
      <c r="V247" s="135"/>
      <c r="W247" s="135"/>
      <c r="X247" s="135"/>
      <c r="Y247" s="135"/>
      <c r="Z247" s="135"/>
      <c r="AA247" s="135"/>
      <c r="AB247" s="135"/>
      <c r="AC247" s="135"/>
      <c r="AD247" s="135"/>
      <c r="AE247" s="135"/>
      <c r="AF247" s="135"/>
      <c r="AG247" s="135"/>
      <c r="AH247" s="135"/>
      <c r="AI247" s="135"/>
      <c r="AJ247" s="135"/>
      <c r="AK247" s="135"/>
      <c r="AL247" s="135"/>
      <c r="AM247" s="135"/>
      <c r="AN247" s="135"/>
      <c r="AO247" s="135"/>
      <c r="AP247" s="135"/>
      <c r="AQ247" s="135"/>
      <c r="AR247" s="135"/>
      <c r="AS247" s="135"/>
      <c r="AT247" s="135"/>
      <c r="AU247" s="135"/>
      <c r="AV247" s="135"/>
      <c r="AW247" s="135"/>
      <c r="AX247" s="135"/>
      <c r="AY247" s="135"/>
      <c r="AZ247" s="135"/>
      <c r="BA247" s="135"/>
      <c r="BB247" s="135"/>
      <c r="BC247" s="135"/>
      <c r="BD247" s="135"/>
      <c r="BE247" s="135"/>
      <c r="BF247" s="135"/>
      <c r="BG247" s="135"/>
      <c r="BH247" s="135"/>
      <c r="BI247" s="135"/>
      <c r="BJ247" s="135"/>
      <c r="BK247" s="135"/>
      <c r="BL247" s="135"/>
      <c r="BM247" s="135"/>
      <c r="BN247" s="135"/>
      <c r="BO247" s="135"/>
    </row>
    <row r="248" spans="1:67">
      <c r="A248" s="135"/>
      <c r="B248" s="135"/>
      <c r="C248" s="135"/>
      <c r="D248" s="135"/>
      <c r="E248" s="135"/>
      <c r="F248" s="135"/>
      <c r="G248" s="135"/>
      <c r="H248" s="135"/>
      <c r="I248" s="135"/>
      <c r="J248" s="135"/>
      <c r="K248" s="135"/>
      <c r="L248" s="135"/>
      <c r="M248" s="135"/>
      <c r="N248" s="135"/>
      <c r="O248" s="135"/>
      <c r="P248" s="135"/>
      <c r="Q248" s="135"/>
      <c r="R248" s="135"/>
      <c r="S248" s="135"/>
      <c r="T248" s="135"/>
      <c r="U248" s="135"/>
      <c r="V248" s="135"/>
      <c r="W248" s="135"/>
      <c r="X248" s="135"/>
      <c r="Y248" s="135"/>
      <c r="Z248" s="135"/>
      <c r="AA248" s="135"/>
      <c r="AB248" s="135"/>
      <c r="AC248" s="135"/>
      <c r="AD248" s="135"/>
      <c r="AE248" s="135"/>
      <c r="AF248" s="135"/>
      <c r="AG248" s="135"/>
      <c r="AH248" s="135"/>
      <c r="AI248" s="135"/>
      <c r="AJ248" s="135"/>
      <c r="AK248" s="135"/>
      <c r="AL248" s="135"/>
      <c r="AM248" s="135"/>
      <c r="AN248" s="135"/>
      <c r="AO248" s="135"/>
      <c r="AP248" s="135"/>
      <c r="AQ248" s="135"/>
      <c r="AR248" s="135"/>
      <c r="AS248" s="135"/>
      <c r="AT248" s="135"/>
      <c r="AU248" s="135"/>
      <c r="AV248" s="135"/>
      <c r="AW248" s="135"/>
      <c r="AX248" s="135"/>
      <c r="AY248" s="135"/>
      <c r="AZ248" s="135"/>
      <c r="BA248" s="135"/>
      <c r="BB248" s="135"/>
      <c r="BC248" s="135"/>
      <c r="BD248" s="135"/>
      <c r="BE248" s="135"/>
      <c r="BF248" s="135"/>
      <c r="BG248" s="135"/>
      <c r="BH248" s="135"/>
      <c r="BI248" s="135"/>
      <c r="BJ248" s="135"/>
      <c r="BK248" s="135"/>
      <c r="BL248" s="135"/>
      <c r="BM248" s="135"/>
      <c r="BN248" s="135"/>
      <c r="BO248" s="135"/>
    </row>
    <row r="249" spans="1:67">
      <c r="A249" s="135"/>
      <c r="B249" s="135"/>
      <c r="C249" s="135"/>
      <c r="D249" s="135"/>
      <c r="E249" s="135"/>
      <c r="F249" s="135"/>
      <c r="G249" s="135"/>
      <c r="H249" s="135"/>
      <c r="I249" s="135"/>
      <c r="J249" s="135"/>
      <c r="K249" s="135"/>
      <c r="L249" s="135"/>
      <c r="M249" s="135"/>
      <c r="N249" s="135"/>
      <c r="O249" s="135"/>
      <c r="P249" s="135"/>
      <c r="Q249" s="135"/>
      <c r="R249" s="135"/>
      <c r="S249" s="135"/>
      <c r="T249" s="135"/>
      <c r="U249" s="135"/>
      <c r="V249" s="135"/>
      <c r="W249" s="135"/>
      <c r="X249" s="135"/>
      <c r="Y249" s="135"/>
      <c r="Z249" s="135"/>
      <c r="AA249" s="135"/>
      <c r="AB249" s="135"/>
      <c r="AC249" s="135"/>
      <c r="AD249" s="135"/>
      <c r="AE249" s="135"/>
      <c r="AF249" s="135"/>
      <c r="AG249" s="135"/>
      <c r="AH249" s="135"/>
      <c r="AI249" s="135"/>
      <c r="AJ249" s="135"/>
      <c r="AK249" s="135"/>
      <c r="AL249" s="135"/>
      <c r="AM249" s="135"/>
      <c r="AN249" s="135"/>
      <c r="AO249" s="135"/>
      <c r="AP249" s="135"/>
      <c r="AQ249" s="135"/>
      <c r="AR249" s="135"/>
      <c r="AS249" s="135"/>
      <c r="AT249" s="135"/>
      <c r="AU249" s="135"/>
      <c r="AV249" s="135"/>
      <c r="AW249" s="135"/>
      <c r="AX249" s="135"/>
      <c r="AY249" s="135"/>
      <c r="AZ249" s="135"/>
      <c r="BA249" s="135"/>
      <c r="BB249" s="135"/>
      <c r="BC249" s="135"/>
      <c r="BD249" s="135"/>
      <c r="BE249" s="135"/>
      <c r="BF249" s="135"/>
      <c r="BG249" s="135"/>
      <c r="BH249" s="135"/>
      <c r="BI249" s="135"/>
      <c r="BJ249" s="135"/>
      <c r="BK249" s="135"/>
      <c r="BL249" s="135"/>
      <c r="BM249" s="135"/>
      <c r="BN249" s="135"/>
      <c r="BO249" s="135"/>
    </row>
    <row r="250" spans="1:67">
      <c r="A250" s="135"/>
      <c r="B250" s="135"/>
      <c r="C250" s="135"/>
      <c r="D250" s="135"/>
      <c r="E250" s="135"/>
      <c r="F250" s="135"/>
      <c r="G250" s="135"/>
      <c r="H250" s="135"/>
      <c r="I250" s="135"/>
      <c r="J250" s="135"/>
      <c r="K250" s="135"/>
      <c r="L250" s="135"/>
      <c r="M250" s="135"/>
      <c r="N250" s="135"/>
      <c r="O250" s="135"/>
      <c r="P250" s="135"/>
      <c r="Q250" s="135"/>
      <c r="R250" s="135"/>
      <c r="S250" s="135"/>
      <c r="T250" s="135"/>
      <c r="U250" s="135"/>
      <c r="V250" s="135"/>
      <c r="W250" s="135"/>
      <c r="X250" s="135"/>
      <c r="Y250" s="135"/>
      <c r="Z250" s="135"/>
      <c r="AA250" s="135"/>
      <c r="AB250" s="135"/>
      <c r="AC250" s="135"/>
      <c r="AD250" s="135"/>
      <c r="AE250" s="135"/>
      <c r="AF250" s="135"/>
      <c r="AG250" s="135"/>
      <c r="AH250" s="135"/>
      <c r="AI250" s="135"/>
      <c r="AJ250" s="135"/>
      <c r="AK250" s="135"/>
      <c r="AL250" s="135"/>
      <c r="AM250" s="135"/>
      <c r="AN250" s="135"/>
      <c r="AO250" s="135"/>
      <c r="AP250" s="135"/>
      <c r="AQ250" s="135"/>
      <c r="AR250" s="135"/>
      <c r="AS250" s="135"/>
      <c r="AT250" s="135"/>
      <c r="AU250" s="135"/>
      <c r="AV250" s="135"/>
      <c r="AW250" s="135"/>
      <c r="AX250" s="135"/>
      <c r="AY250" s="135"/>
      <c r="AZ250" s="135"/>
      <c r="BA250" s="135"/>
      <c r="BB250" s="135"/>
      <c r="BC250" s="135"/>
      <c r="BD250" s="135"/>
      <c r="BE250" s="135"/>
      <c r="BF250" s="135"/>
      <c r="BG250" s="135"/>
      <c r="BH250" s="135"/>
      <c r="BI250" s="135"/>
      <c r="BJ250" s="135"/>
      <c r="BK250" s="135"/>
      <c r="BL250" s="135"/>
      <c r="BM250" s="135"/>
      <c r="BN250" s="135"/>
      <c r="BO250" s="135"/>
    </row>
    <row r="251" spans="1:67">
      <c r="A251" s="135"/>
      <c r="B251" s="135"/>
      <c r="C251" s="135"/>
      <c r="D251" s="135"/>
      <c r="E251" s="135"/>
      <c r="F251" s="135"/>
      <c r="G251" s="135"/>
      <c r="H251" s="135"/>
      <c r="I251" s="135"/>
      <c r="J251" s="135"/>
      <c r="K251" s="135"/>
      <c r="L251" s="135"/>
      <c r="M251" s="135"/>
      <c r="N251" s="135"/>
      <c r="O251" s="135"/>
      <c r="P251" s="135"/>
      <c r="Q251" s="135"/>
      <c r="R251" s="135"/>
      <c r="S251" s="135"/>
      <c r="T251" s="135"/>
      <c r="U251" s="135"/>
      <c r="V251" s="135"/>
      <c r="W251" s="135"/>
      <c r="X251" s="135"/>
      <c r="Y251" s="135"/>
      <c r="Z251" s="135"/>
      <c r="AA251" s="135"/>
      <c r="AB251" s="135"/>
      <c r="AC251" s="135"/>
      <c r="AD251" s="135"/>
      <c r="AE251" s="135"/>
      <c r="AF251" s="135"/>
      <c r="AG251" s="135"/>
      <c r="AH251" s="135"/>
      <c r="AI251" s="135"/>
      <c r="AJ251" s="135"/>
      <c r="AK251" s="135"/>
      <c r="AL251" s="135"/>
      <c r="AM251" s="135"/>
      <c r="AN251" s="135"/>
      <c r="AO251" s="135"/>
      <c r="AP251" s="135"/>
      <c r="AQ251" s="135"/>
      <c r="AR251" s="135"/>
      <c r="AS251" s="135"/>
      <c r="AT251" s="135"/>
      <c r="AU251" s="135"/>
      <c r="AV251" s="135"/>
      <c r="AW251" s="135"/>
      <c r="AX251" s="135"/>
      <c r="AY251" s="135"/>
      <c r="AZ251" s="135"/>
      <c r="BA251" s="135"/>
      <c r="BB251" s="135"/>
      <c r="BC251" s="135"/>
      <c r="BD251" s="135"/>
      <c r="BE251" s="135"/>
      <c r="BF251" s="135"/>
      <c r="BG251" s="135"/>
      <c r="BH251" s="135"/>
      <c r="BI251" s="135"/>
      <c r="BJ251" s="135"/>
      <c r="BK251" s="135"/>
      <c r="BL251" s="135"/>
      <c r="BM251" s="135"/>
      <c r="BN251" s="135"/>
      <c r="BO251" s="135"/>
    </row>
    <row r="252" spans="1:67">
      <c r="A252" s="135"/>
      <c r="B252" s="135"/>
      <c r="C252" s="135"/>
      <c r="D252" s="135"/>
      <c r="E252" s="135"/>
      <c r="F252" s="135"/>
      <c r="G252" s="135"/>
      <c r="H252" s="135"/>
      <c r="I252" s="135"/>
      <c r="J252" s="135"/>
      <c r="K252" s="135"/>
      <c r="L252" s="135"/>
      <c r="M252" s="135"/>
      <c r="N252" s="135"/>
      <c r="O252" s="135"/>
      <c r="P252" s="135"/>
      <c r="Q252" s="135"/>
      <c r="R252" s="135"/>
      <c r="S252" s="135"/>
      <c r="T252" s="135"/>
      <c r="U252" s="135"/>
      <c r="V252" s="135"/>
      <c r="W252" s="135"/>
      <c r="X252" s="135"/>
      <c r="Y252" s="135"/>
      <c r="Z252" s="135"/>
      <c r="AA252" s="135"/>
      <c r="AB252" s="135"/>
      <c r="AC252" s="135"/>
      <c r="AD252" s="135"/>
      <c r="AE252" s="135"/>
      <c r="AF252" s="135"/>
      <c r="AG252" s="135"/>
      <c r="AH252" s="135"/>
      <c r="AI252" s="135"/>
      <c r="AJ252" s="135"/>
      <c r="AK252" s="135"/>
      <c r="AL252" s="135"/>
      <c r="AM252" s="135"/>
      <c r="AN252" s="135"/>
      <c r="AO252" s="135"/>
      <c r="AP252" s="135"/>
      <c r="AQ252" s="135"/>
      <c r="AR252" s="135"/>
      <c r="AS252" s="135"/>
      <c r="AT252" s="135"/>
      <c r="AU252" s="135"/>
      <c r="AV252" s="135"/>
      <c r="AW252" s="135"/>
      <c r="AX252" s="135"/>
      <c r="AY252" s="135"/>
      <c r="AZ252" s="135"/>
      <c r="BA252" s="135"/>
      <c r="BB252" s="135"/>
      <c r="BC252" s="135"/>
      <c r="BD252" s="135"/>
      <c r="BE252" s="135"/>
      <c r="BF252" s="135"/>
      <c r="BG252" s="135"/>
      <c r="BH252" s="135"/>
      <c r="BI252" s="135"/>
      <c r="BJ252" s="135"/>
      <c r="BK252" s="135"/>
      <c r="BL252" s="135"/>
      <c r="BM252" s="135"/>
      <c r="BN252" s="135"/>
      <c r="BO252" s="135"/>
    </row>
    <row r="253" spans="1:67">
      <c r="A253" s="135"/>
      <c r="B253" s="135"/>
      <c r="C253" s="135"/>
      <c r="D253" s="135"/>
      <c r="E253" s="135"/>
      <c r="F253" s="135"/>
      <c r="G253" s="135"/>
      <c r="H253" s="135"/>
      <c r="I253" s="135"/>
      <c r="J253" s="135"/>
      <c r="K253" s="135"/>
      <c r="L253" s="135"/>
      <c r="M253" s="135"/>
      <c r="N253" s="135"/>
      <c r="O253" s="135"/>
      <c r="P253" s="135"/>
      <c r="Q253" s="135"/>
      <c r="R253" s="135"/>
      <c r="S253" s="135"/>
      <c r="T253" s="135"/>
      <c r="U253" s="135"/>
      <c r="V253" s="135"/>
      <c r="W253" s="135"/>
      <c r="X253" s="135"/>
      <c r="Y253" s="135"/>
      <c r="Z253" s="135"/>
      <c r="AA253" s="135"/>
      <c r="AB253" s="135"/>
      <c r="AC253" s="135"/>
      <c r="AD253" s="135"/>
      <c r="AE253" s="135"/>
      <c r="AF253" s="135"/>
      <c r="AG253" s="135"/>
      <c r="AH253" s="135"/>
      <c r="AI253" s="135"/>
      <c r="AJ253" s="135"/>
      <c r="AK253" s="135"/>
      <c r="AL253" s="135"/>
      <c r="AM253" s="135"/>
      <c r="AN253" s="135"/>
      <c r="AO253" s="135"/>
      <c r="AP253" s="135"/>
      <c r="AQ253" s="135"/>
      <c r="AR253" s="135"/>
      <c r="AS253" s="135"/>
      <c r="AT253" s="135"/>
      <c r="AU253" s="135"/>
      <c r="AV253" s="135"/>
      <c r="AW253" s="135"/>
      <c r="AX253" s="135"/>
      <c r="AY253" s="135"/>
      <c r="AZ253" s="135"/>
      <c r="BA253" s="135"/>
      <c r="BB253" s="135"/>
      <c r="BC253" s="135"/>
      <c r="BD253" s="135"/>
      <c r="BE253" s="135"/>
      <c r="BF253" s="135"/>
      <c r="BG253" s="135"/>
      <c r="BH253" s="135"/>
      <c r="BI253" s="135"/>
      <c r="BJ253" s="135"/>
      <c r="BK253" s="135"/>
      <c r="BL253" s="135"/>
      <c r="BM253" s="135"/>
      <c r="BN253" s="135"/>
      <c r="BO253" s="135"/>
    </row>
    <row r="254" spans="1:67">
      <c r="A254" s="135"/>
      <c r="B254" s="135"/>
      <c r="C254" s="135"/>
      <c r="D254" s="135"/>
      <c r="E254" s="135"/>
      <c r="F254" s="135"/>
      <c r="G254" s="135"/>
      <c r="H254" s="135"/>
      <c r="I254" s="135"/>
      <c r="J254" s="135"/>
      <c r="K254" s="135"/>
      <c r="L254" s="135"/>
      <c r="M254" s="135"/>
      <c r="N254" s="135"/>
      <c r="O254" s="135"/>
      <c r="P254" s="135"/>
      <c r="Q254" s="135"/>
      <c r="R254" s="135"/>
      <c r="S254" s="135"/>
      <c r="T254" s="135"/>
      <c r="U254" s="135"/>
      <c r="V254" s="135"/>
      <c r="W254" s="135"/>
      <c r="X254" s="135"/>
      <c r="Y254" s="135"/>
      <c r="Z254" s="135"/>
      <c r="AA254" s="135"/>
      <c r="AB254" s="135"/>
      <c r="AC254" s="135"/>
      <c r="AD254" s="135"/>
      <c r="AE254" s="135"/>
      <c r="AF254" s="135"/>
      <c r="AG254" s="135"/>
      <c r="AH254" s="135"/>
      <c r="AI254" s="135"/>
      <c r="AJ254" s="135"/>
      <c r="AK254" s="135"/>
      <c r="AL254" s="135"/>
      <c r="AM254" s="135"/>
      <c r="AN254" s="135"/>
      <c r="AO254" s="135"/>
      <c r="AP254" s="135"/>
      <c r="AQ254" s="135"/>
      <c r="AR254" s="135"/>
      <c r="AS254" s="135"/>
      <c r="AT254" s="135"/>
      <c r="AU254" s="135"/>
      <c r="AV254" s="135"/>
      <c r="AW254" s="135"/>
      <c r="AX254" s="135"/>
      <c r="AY254" s="135"/>
      <c r="AZ254" s="135"/>
      <c r="BA254" s="135"/>
      <c r="BB254" s="135"/>
      <c r="BC254" s="135"/>
      <c r="BD254" s="135"/>
      <c r="BE254" s="135"/>
      <c r="BF254" s="135"/>
      <c r="BG254" s="135"/>
      <c r="BH254" s="135"/>
      <c r="BI254" s="135"/>
      <c r="BJ254" s="135"/>
      <c r="BK254" s="135"/>
      <c r="BL254" s="135"/>
      <c r="BM254" s="135"/>
      <c r="BN254" s="135"/>
      <c r="BO254" s="135"/>
    </row>
    <row r="255" spans="1:67">
      <c r="A255" s="135"/>
      <c r="B255" s="135"/>
      <c r="C255" s="135"/>
      <c r="D255" s="135"/>
      <c r="E255" s="135"/>
      <c r="F255" s="135"/>
      <c r="G255" s="135"/>
      <c r="H255" s="135"/>
      <c r="I255" s="135"/>
      <c r="J255" s="135"/>
      <c r="K255" s="135"/>
      <c r="L255" s="135"/>
      <c r="M255" s="135"/>
      <c r="N255" s="135"/>
      <c r="O255" s="135"/>
      <c r="P255" s="135"/>
      <c r="Q255" s="135"/>
      <c r="R255" s="135"/>
      <c r="S255" s="135"/>
      <c r="T255" s="135"/>
      <c r="U255" s="135"/>
      <c r="V255" s="135"/>
      <c r="W255" s="135"/>
      <c r="X255" s="135"/>
      <c r="Y255" s="135"/>
      <c r="Z255" s="135"/>
      <c r="AA255" s="135"/>
      <c r="AB255" s="135"/>
      <c r="AC255" s="135"/>
      <c r="AD255" s="135"/>
      <c r="AE255" s="135"/>
      <c r="AF255" s="135"/>
      <c r="AG255" s="135"/>
      <c r="AH255" s="135"/>
      <c r="AI255" s="135"/>
      <c r="AJ255" s="135"/>
      <c r="AK255" s="135"/>
      <c r="AL255" s="135"/>
      <c r="AM255" s="135"/>
      <c r="AN255" s="135"/>
      <c r="AO255" s="135"/>
      <c r="AP255" s="135"/>
      <c r="AQ255" s="135"/>
      <c r="AR255" s="135"/>
      <c r="AS255" s="135"/>
      <c r="AT255" s="135"/>
      <c r="AU255" s="135"/>
      <c r="AV255" s="135"/>
      <c r="AW255" s="135"/>
      <c r="AX255" s="135"/>
      <c r="AY255" s="135"/>
      <c r="AZ255" s="135"/>
      <c r="BA255" s="135"/>
      <c r="BB255" s="135"/>
      <c r="BC255" s="135"/>
      <c r="BD255" s="135"/>
      <c r="BE255" s="135"/>
      <c r="BF255" s="135"/>
      <c r="BG255" s="135"/>
      <c r="BH255" s="135"/>
      <c r="BI255" s="135"/>
      <c r="BJ255" s="135"/>
      <c r="BK255" s="135"/>
      <c r="BL255" s="135"/>
      <c r="BM255" s="135"/>
      <c r="BN255" s="135"/>
      <c r="BO255" s="135"/>
    </row>
    <row r="256" spans="1:67">
      <c r="A256" s="135"/>
      <c r="B256" s="135"/>
      <c r="C256" s="135"/>
      <c r="D256" s="135"/>
      <c r="E256" s="135"/>
      <c r="F256" s="135"/>
      <c r="G256" s="135"/>
      <c r="H256" s="135"/>
      <c r="I256" s="135"/>
      <c r="J256" s="135"/>
      <c r="K256" s="135"/>
      <c r="L256" s="135"/>
      <c r="M256" s="135"/>
      <c r="N256" s="135"/>
      <c r="O256" s="135"/>
      <c r="P256" s="135"/>
      <c r="Q256" s="135"/>
      <c r="R256" s="135"/>
      <c r="S256" s="135"/>
      <c r="T256" s="135"/>
      <c r="U256" s="135"/>
      <c r="V256" s="135"/>
      <c r="W256" s="135"/>
      <c r="X256" s="135"/>
      <c r="Y256" s="135"/>
      <c r="Z256" s="135"/>
      <c r="AA256" s="135"/>
      <c r="AB256" s="135"/>
      <c r="AC256" s="135"/>
      <c r="AD256" s="135"/>
      <c r="AE256" s="135"/>
      <c r="AF256" s="135"/>
      <c r="AG256" s="135"/>
      <c r="AH256" s="135"/>
      <c r="AI256" s="135"/>
      <c r="AJ256" s="135"/>
      <c r="AK256" s="135"/>
      <c r="AL256" s="135"/>
      <c r="AM256" s="135"/>
      <c r="AN256" s="135"/>
      <c r="AO256" s="135"/>
      <c r="AP256" s="135"/>
      <c r="AQ256" s="135"/>
      <c r="AR256" s="135"/>
      <c r="AS256" s="135"/>
      <c r="AT256" s="135"/>
      <c r="AU256" s="135"/>
      <c r="AV256" s="135"/>
      <c r="AW256" s="135"/>
      <c r="AX256" s="135"/>
      <c r="AY256" s="135"/>
      <c r="AZ256" s="135"/>
      <c r="BA256" s="135"/>
      <c r="BB256" s="135"/>
      <c r="BC256" s="135"/>
      <c r="BD256" s="135"/>
      <c r="BE256" s="135"/>
      <c r="BF256" s="135"/>
      <c r="BG256" s="135"/>
      <c r="BH256" s="135"/>
      <c r="BI256" s="135"/>
      <c r="BJ256" s="135"/>
      <c r="BK256" s="135"/>
      <c r="BL256" s="135"/>
      <c r="BM256" s="135"/>
      <c r="BN256" s="135"/>
      <c r="BO256" s="135"/>
    </row>
    <row r="257" spans="1:67">
      <c r="A257" s="135"/>
      <c r="B257" s="135"/>
      <c r="C257" s="135"/>
      <c r="D257" s="135"/>
      <c r="E257" s="135"/>
      <c r="F257" s="135"/>
      <c r="G257" s="135"/>
      <c r="H257" s="135"/>
      <c r="I257" s="135"/>
      <c r="J257" s="135"/>
      <c r="K257" s="135"/>
      <c r="L257" s="135"/>
      <c r="M257" s="135"/>
      <c r="N257" s="135"/>
      <c r="O257" s="135"/>
      <c r="P257" s="135"/>
      <c r="Q257" s="135"/>
      <c r="R257" s="135"/>
      <c r="S257" s="135"/>
      <c r="T257" s="135"/>
      <c r="U257" s="135"/>
      <c r="V257" s="135"/>
      <c r="W257" s="135"/>
      <c r="X257" s="135"/>
      <c r="Y257" s="135"/>
      <c r="Z257" s="135"/>
      <c r="AA257" s="135"/>
      <c r="AB257" s="135"/>
      <c r="AC257" s="135"/>
      <c r="AD257" s="135"/>
      <c r="AE257" s="135"/>
      <c r="AF257" s="135"/>
      <c r="AG257" s="135"/>
      <c r="AH257" s="135"/>
      <c r="AI257" s="135"/>
      <c r="AJ257" s="135"/>
      <c r="AK257" s="135"/>
      <c r="AL257" s="135"/>
      <c r="AM257" s="135"/>
      <c r="AN257" s="135"/>
      <c r="AO257" s="135"/>
      <c r="AP257" s="135"/>
      <c r="AQ257" s="135"/>
      <c r="AR257" s="135"/>
      <c r="AS257" s="135"/>
      <c r="AT257" s="135"/>
      <c r="AU257" s="135"/>
      <c r="AV257" s="135"/>
      <c r="AW257" s="135"/>
      <c r="AX257" s="135"/>
      <c r="AY257" s="135"/>
      <c r="AZ257" s="135"/>
      <c r="BA257" s="135"/>
      <c r="BB257" s="135"/>
      <c r="BC257" s="135"/>
      <c r="BD257" s="135"/>
      <c r="BE257" s="135"/>
      <c r="BF257" s="135"/>
      <c r="BG257" s="135"/>
      <c r="BH257" s="135"/>
      <c r="BI257" s="135"/>
      <c r="BJ257" s="135"/>
      <c r="BK257" s="135"/>
      <c r="BL257" s="135"/>
      <c r="BM257" s="135"/>
      <c r="BN257" s="135"/>
      <c r="BO257" s="135"/>
    </row>
    <row r="258" spans="1:67">
      <c r="A258" s="135"/>
      <c r="B258" s="135"/>
      <c r="C258" s="135"/>
      <c r="D258" s="135"/>
      <c r="E258" s="135"/>
      <c r="F258" s="135"/>
      <c r="G258" s="135"/>
      <c r="H258" s="135"/>
      <c r="I258" s="135"/>
      <c r="J258" s="135"/>
      <c r="K258" s="135"/>
      <c r="L258" s="135"/>
      <c r="M258" s="135"/>
      <c r="N258" s="135"/>
      <c r="O258" s="135"/>
      <c r="P258" s="135"/>
      <c r="Q258" s="135"/>
      <c r="R258" s="135"/>
      <c r="S258" s="135"/>
      <c r="T258" s="135"/>
      <c r="U258" s="135"/>
      <c r="V258" s="135"/>
      <c r="W258" s="135"/>
      <c r="X258" s="135"/>
      <c r="Y258" s="135"/>
      <c r="Z258" s="135"/>
      <c r="AA258" s="135"/>
      <c r="AB258" s="135"/>
      <c r="AC258" s="135"/>
      <c r="AD258" s="135"/>
      <c r="AE258" s="135"/>
      <c r="AF258" s="135"/>
      <c r="AG258" s="135"/>
      <c r="AH258" s="135"/>
      <c r="AI258" s="135"/>
      <c r="AJ258" s="135"/>
      <c r="AK258" s="135"/>
      <c r="AL258" s="135"/>
      <c r="AM258" s="135"/>
      <c r="AN258" s="135"/>
      <c r="AO258" s="135"/>
      <c r="AP258" s="135"/>
      <c r="AQ258" s="135"/>
      <c r="AR258" s="135"/>
      <c r="AS258" s="135"/>
      <c r="AT258" s="135"/>
      <c r="AU258" s="135"/>
      <c r="AV258" s="135"/>
      <c r="AW258" s="135"/>
      <c r="AX258" s="135"/>
      <c r="AY258" s="135"/>
      <c r="AZ258" s="135"/>
      <c r="BA258" s="135"/>
      <c r="BB258" s="135"/>
      <c r="BC258" s="135"/>
      <c r="BD258" s="135"/>
      <c r="BE258" s="135"/>
      <c r="BF258" s="135"/>
      <c r="BG258" s="135"/>
      <c r="BH258" s="135"/>
      <c r="BI258" s="135"/>
      <c r="BJ258" s="135"/>
      <c r="BK258" s="135"/>
      <c r="BL258" s="135"/>
      <c r="BM258" s="135"/>
      <c r="BN258" s="135"/>
      <c r="BO258" s="135"/>
    </row>
    <row r="259" spans="1:67">
      <c r="A259" s="135"/>
      <c r="B259" s="135"/>
      <c r="C259" s="135"/>
      <c r="D259" s="135"/>
      <c r="E259" s="135"/>
      <c r="F259" s="135"/>
      <c r="G259" s="135"/>
      <c r="H259" s="135"/>
      <c r="I259" s="135"/>
      <c r="J259" s="135"/>
      <c r="K259" s="135"/>
      <c r="L259" s="135"/>
      <c r="M259" s="135"/>
      <c r="N259" s="135"/>
      <c r="O259" s="135"/>
      <c r="P259" s="135"/>
      <c r="Q259" s="135"/>
      <c r="R259" s="135"/>
      <c r="S259" s="135"/>
      <c r="T259" s="135"/>
      <c r="U259" s="135"/>
      <c r="V259" s="135"/>
      <c r="W259" s="135"/>
      <c r="X259" s="135"/>
      <c r="Y259" s="135"/>
      <c r="Z259" s="135"/>
      <c r="AA259" s="135"/>
      <c r="AB259" s="135"/>
      <c r="AC259" s="135"/>
      <c r="AD259" s="135"/>
      <c r="AE259" s="135"/>
      <c r="AF259" s="135"/>
      <c r="AG259" s="135"/>
      <c r="AH259" s="135"/>
      <c r="AI259" s="135"/>
      <c r="AJ259" s="135"/>
      <c r="AK259" s="135"/>
      <c r="AL259" s="135"/>
      <c r="AM259" s="135"/>
      <c r="AN259" s="135"/>
      <c r="AO259" s="135"/>
      <c r="AP259" s="135"/>
      <c r="AQ259" s="135"/>
      <c r="AR259" s="135"/>
      <c r="AS259" s="135"/>
      <c r="AT259" s="135"/>
      <c r="AU259" s="135"/>
      <c r="AV259" s="135"/>
      <c r="AW259" s="135"/>
      <c r="AX259" s="135"/>
      <c r="AY259" s="135"/>
      <c r="AZ259" s="135"/>
      <c r="BA259" s="135"/>
      <c r="BB259" s="135"/>
      <c r="BC259" s="135"/>
      <c r="BD259" s="135"/>
      <c r="BE259" s="135"/>
      <c r="BF259" s="135"/>
      <c r="BG259" s="135"/>
      <c r="BH259" s="135"/>
      <c r="BI259" s="135"/>
      <c r="BJ259" s="135"/>
      <c r="BK259" s="135"/>
      <c r="BL259" s="135"/>
      <c r="BM259" s="135"/>
      <c r="BN259" s="135"/>
      <c r="BO259" s="135"/>
    </row>
    <row r="260" spans="1:67">
      <c r="A260" s="135"/>
      <c r="B260" s="135"/>
      <c r="C260" s="135"/>
      <c r="D260" s="135"/>
      <c r="E260" s="135"/>
      <c r="F260" s="135"/>
      <c r="G260" s="135"/>
      <c r="H260" s="135"/>
      <c r="I260" s="135"/>
      <c r="J260" s="135"/>
      <c r="K260" s="135"/>
      <c r="L260" s="135"/>
      <c r="M260" s="135"/>
      <c r="N260" s="135"/>
      <c r="O260" s="135"/>
      <c r="P260" s="135"/>
      <c r="Q260" s="135"/>
      <c r="R260" s="135"/>
      <c r="S260" s="135"/>
      <c r="T260" s="135"/>
      <c r="U260" s="135"/>
      <c r="V260" s="135"/>
      <c r="W260" s="135"/>
      <c r="X260" s="135"/>
      <c r="Y260" s="135"/>
      <c r="Z260" s="135"/>
      <c r="AA260" s="135"/>
      <c r="AB260" s="135"/>
      <c r="AC260" s="135"/>
      <c r="AD260" s="135"/>
      <c r="AE260" s="135"/>
      <c r="AF260" s="135"/>
      <c r="AG260" s="135"/>
      <c r="AH260" s="135"/>
      <c r="AI260" s="135"/>
      <c r="AJ260" s="135"/>
      <c r="AK260" s="135"/>
      <c r="AL260" s="135"/>
      <c r="AM260" s="135"/>
      <c r="AN260" s="135"/>
      <c r="AO260" s="135"/>
      <c r="AP260" s="135"/>
      <c r="AQ260" s="135"/>
      <c r="AR260" s="135"/>
      <c r="AS260" s="135"/>
      <c r="AT260" s="135"/>
      <c r="AU260" s="135"/>
      <c r="AV260" s="135"/>
      <c r="AW260" s="135"/>
      <c r="AX260" s="135"/>
      <c r="AY260" s="135"/>
      <c r="AZ260" s="135"/>
      <c r="BA260" s="135"/>
      <c r="BB260" s="135"/>
      <c r="BC260" s="135"/>
      <c r="BD260" s="135"/>
      <c r="BE260" s="135"/>
      <c r="BF260" s="135"/>
      <c r="BG260" s="135"/>
      <c r="BH260" s="135"/>
      <c r="BI260" s="135"/>
      <c r="BJ260" s="135"/>
      <c r="BK260" s="135"/>
      <c r="BL260" s="135"/>
      <c r="BM260" s="135"/>
      <c r="BN260" s="135"/>
      <c r="BO260" s="135"/>
    </row>
    <row r="261" spans="1:67">
      <c r="A261" s="135"/>
      <c r="B261" s="135"/>
      <c r="C261" s="135"/>
      <c r="D261" s="135"/>
      <c r="E261" s="135"/>
      <c r="F261" s="135"/>
      <c r="G261" s="135"/>
      <c r="H261" s="135"/>
      <c r="I261" s="135"/>
      <c r="J261" s="135"/>
      <c r="K261" s="135"/>
      <c r="L261" s="135"/>
      <c r="M261" s="135"/>
      <c r="N261" s="135"/>
      <c r="O261" s="135"/>
      <c r="P261" s="135"/>
      <c r="Q261" s="135"/>
      <c r="R261" s="135"/>
      <c r="S261" s="135"/>
      <c r="T261" s="135"/>
      <c r="U261" s="135"/>
      <c r="V261" s="135"/>
      <c r="W261" s="135"/>
      <c r="X261" s="135"/>
      <c r="Y261" s="135"/>
      <c r="Z261" s="135"/>
      <c r="AA261" s="135"/>
      <c r="AB261" s="135"/>
      <c r="AC261" s="135"/>
      <c r="AD261" s="135"/>
      <c r="AE261" s="135"/>
      <c r="AF261" s="135"/>
      <c r="AG261" s="135"/>
      <c r="AH261" s="135"/>
      <c r="AI261" s="135"/>
      <c r="AJ261" s="135"/>
      <c r="AK261" s="135"/>
      <c r="AL261" s="135"/>
      <c r="AM261" s="135"/>
      <c r="AN261" s="135"/>
      <c r="AO261" s="135"/>
      <c r="AP261" s="135"/>
      <c r="AQ261" s="135"/>
      <c r="AR261" s="135"/>
      <c r="AS261" s="135"/>
      <c r="AT261" s="135"/>
      <c r="AU261" s="135"/>
      <c r="AV261" s="135"/>
      <c r="AW261" s="135"/>
      <c r="AX261" s="135"/>
      <c r="AY261" s="135"/>
      <c r="AZ261" s="135"/>
      <c r="BA261" s="135"/>
      <c r="BB261" s="135"/>
      <c r="BC261" s="135"/>
      <c r="BD261" s="135"/>
      <c r="BE261" s="135"/>
      <c r="BF261" s="135"/>
      <c r="BG261" s="135"/>
      <c r="BH261" s="135"/>
      <c r="BI261" s="135"/>
      <c r="BJ261" s="135"/>
      <c r="BK261" s="135"/>
      <c r="BL261" s="135"/>
      <c r="BM261" s="135"/>
      <c r="BN261" s="135"/>
      <c r="BO261" s="135"/>
    </row>
    <row r="262" spans="1:67">
      <c r="A262" s="135"/>
      <c r="B262" s="135"/>
      <c r="C262" s="135"/>
      <c r="D262" s="135"/>
      <c r="E262" s="135"/>
      <c r="F262" s="135"/>
      <c r="G262" s="135"/>
      <c r="H262" s="135"/>
      <c r="I262" s="135"/>
      <c r="J262" s="135"/>
      <c r="K262" s="135"/>
      <c r="L262" s="135"/>
      <c r="M262" s="135"/>
      <c r="N262" s="135"/>
      <c r="O262" s="135"/>
      <c r="P262" s="135"/>
      <c r="Q262" s="135"/>
      <c r="R262" s="135"/>
      <c r="S262" s="135"/>
      <c r="T262" s="135"/>
      <c r="U262" s="135"/>
      <c r="V262" s="135"/>
      <c r="W262" s="135"/>
      <c r="X262" s="135"/>
      <c r="Y262" s="135"/>
      <c r="Z262" s="135"/>
      <c r="AA262" s="135"/>
      <c r="AB262" s="135"/>
      <c r="AC262" s="135"/>
      <c r="AD262" s="135"/>
      <c r="AE262" s="135"/>
      <c r="AF262" s="135"/>
      <c r="AG262" s="135"/>
      <c r="AH262" s="135"/>
      <c r="AI262" s="135"/>
      <c r="AJ262" s="135"/>
      <c r="AK262" s="135"/>
      <c r="AL262" s="135"/>
      <c r="AM262" s="135"/>
      <c r="AN262" s="135"/>
      <c r="AO262" s="135"/>
      <c r="AP262" s="135"/>
      <c r="AQ262" s="135"/>
      <c r="AR262" s="135"/>
      <c r="AS262" s="135"/>
      <c r="AT262" s="135"/>
      <c r="AU262" s="135"/>
      <c r="AV262" s="135"/>
      <c r="AW262" s="135"/>
      <c r="AX262" s="135"/>
      <c r="AY262" s="135"/>
      <c r="AZ262" s="135"/>
      <c r="BA262" s="135"/>
      <c r="BB262" s="135"/>
      <c r="BC262" s="135"/>
      <c r="BD262" s="135"/>
      <c r="BE262" s="135"/>
      <c r="BF262" s="135"/>
      <c r="BG262" s="135"/>
      <c r="BH262" s="135"/>
      <c r="BI262" s="135"/>
      <c r="BJ262" s="135"/>
      <c r="BK262" s="135"/>
      <c r="BL262" s="135"/>
      <c r="BM262" s="135"/>
      <c r="BN262" s="135"/>
      <c r="BO262" s="135"/>
    </row>
    <row r="263" spans="1:67">
      <c r="A263" s="135"/>
      <c r="B263" s="135"/>
      <c r="C263" s="135"/>
      <c r="D263" s="135"/>
      <c r="E263" s="135"/>
      <c r="F263" s="135"/>
      <c r="G263" s="135"/>
      <c r="H263" s="135"/>
      <c r="I263" s="135"/>
      <c r="J263" s="135"/>
      <c r="K263" s="135"/>
      <c r="L263" s="135"/>
      <c r="M263" s="135"/>
      <c r="N263" s="135"/>
      <c r="O263" s="135"/>
      <c r="P263" s="135"/>
      <c r="Q263" s="135"/>
      <c r="R263" s="135"/>
      <c r="S263" s="135"/>
      <c r="T263" s="135"/>
      <c r="U263" s="135"/>
      <c r="V263" s="135"/>
      <c r="W263" s="135"/>
      <c r="X263" s="135"/>
      <c r="Y263" s="135"/>
      <c r="Z263" s="135"/>
      <c r="AA263" s="135"/>
      <c r="AB263" s="135"/>
      <c r="AC263" s="135"/>
      <c r="AD263" s="135"/>
      <c r="AE263" s="135"/>
      <c r="AF263" s="135"/>
      <c r="AG263" s="135"/>
      <c r="AH263" s="135"/>
      <c r="AI263" s="135"/>
      <c r="AJ263" s="135"/>
      <c r="AK263" s="135"/>
      <c r="AL263" s="135"/>
      <c r="AM263" s="135"/>
      <c r="AN263" s="135"/>
      <c r="AO263" s="135"/>
      <c r="AP263" s="135"/>
      <c r="AQ263" s="135"/>
      <c r="AR263" s="135"/>
      <c r="AS263" s="135"/>
      <c r="AT263" s="135"/>
      <c r="AU263" s="135"/>
      <c r="AV263" s="135"/>
      <c r="AW263" s="135"/>
      <c r="AX263" s="135"/>
      <c r="AY263" s="135"/>
      <c r="AZ263" s="135"/>
      <c r="BA263" s="135"/>
      <c r="BB263" s="135"/>
      <c r="BC263" s="135"/>
      <c r="BD263" s="135"/>
      <c r="BE263" s="135"/>
      <c r="BF263" s="135"/>
      <c r="BG263" s="135"/>
      <c r="BH263" s="135"/>
      <c r="BI263" s="135"/>
      <c r="BJ263" s="135"/>
      <c r="BK263" s="135"/>
      <c r="BL263" s="135"/>
      <c r="BM263" s="135"/>
      <c r="BN263" s="135"/>
      <c r="BO263" s="135"/>
    </row>
    <row r="264" spans="1:67">
      <c r="A264" s="135"/>
      <c r="B264" s="135"/>
      <c r="C264" s="135"/>
      <c r="D264" s="135"/>
      <c r="E264" s="135"/>
      <c r="F264" s="135"/>
      <c r="G264" s="135"/>
      <c r="H264" s="135"/>
      <c r="I264" s="135"/>
      <c r="J264" s="135"/>
      <c r="K264" s="135"/>
      <c r="L264" s="135"/>
      <c r="M264" s="135"/>
      <c r="N264" s="135"/>
      <c r="O264" s="135"/>
      <c r="P264" s="135"/>
      <c r="Q264" s="135"/>
      <c r="R264" s="135"/>
      <c r="S264" s="135"/>
      <c r="T264" s="135"/>
      <c r="U264" s="135"/>
      <c r="V264" s="135"/>
      <c r="W264" s="135"/>
      <c r="X264" s="135"/>
      <c r="Y264" s="135"/>
      <c r="Z264" s="135"/>
      <c r="AA264" s="135"/>
      <c r="AB264" s="135"/>
      <c r="AC264" s="135"/>
      <c r="AD264" s="135"/>
      <c r="AE264" s="135"/>
      <c r="AF264" s="135"/>
      <c r="AG264" s="135"/>
      <c r="AH264" s="135"/>
      <c r="AI264" s="135"/>
      <c r="AJ264" s="135"/>
      <c r="AK264" s="135"/>
      <c r="AL264" s="135"/>
      <c r="AM264" s="135"/>
      <c r="AN264" s="135"/>
      <c r="AO264" s="135"/>
      <c r="AP264" s="135"/>
      <c r="AQ264" s="135"/>
      <c r="AR264" s="135"/>
      <c r="AS264" s="135"/>
      <c r="AT264" s="135"/>
      <c r="AU264" s="135"/>
      <c r="AV264" s="135"/>
      <c r="AW264" s="135"/>
      <c r="AX264" s="135"/>
      <c r="AY264" s="135"/>
      <c r="AZ264" s="135"/>
      <c r="BA264" s="135"/>
      <c r="BB264" s="135"/>
      <c r="BC264" s="135"/>
      <c r="BD264" s="135"/>
      <c r="BE264" s="135"/>
      <c r="BF264" s="135"/>
      <c r="BG264" s="135"/>
      <c r="BH264" s="135"/>
      <c r="BI264" s="135"/>
      <c r="BJ264" s="135"/>
      <c r="BK264" s="135"/>
      <c r="BL264" s="135"/>
      <c r="BM264" s="135"/>
      <c r="BN264" s="135"/>
      <c r="BO264" s="135"/>
    </row>
    <row r="265" spans="1:67">
      <c r="A265" s="135"/>
      <c r="B265" s="135"/>
      <c r="C265" s="135"/>
      <c r="D265" s="135"/>
      <c r="E265" s="135"/>
      <c r="F265" s="135"/>
      <c r="G265" s="135"/>
      <c r="H265" s="135"/>
      <c r="I265" s="135"/>
      <c r="J265" s="135"/>
      <c r="K265" s="135"/>
      <c r="L265" s="135"/>
      <c r="M265" s="135"/>
      <c r="N265" s="135"/>
      <c r="O265" s="135"/>
      <c r="P265" s="135"/>
      <c r="Q265" s="135"/>
      <c r="R265" s="135"/>
      <c r="S265" s="135"/>
      <c r="T265" s="135"/>
      <c r="U265" s="135"/>
      <c r="V265" s="135"/>
      <c r="W265" s="135"/>
      <c r="X265" s="135"/>
      <c r="Y265" s="135"/>
      <c r="Z265" s="135"/>
      <c r="AA265" s="135"/>
      <c r="AB265" s="135"/>
      <c r="AC265" s="135"/>
      <c r="AD265" s="135"/>
      <c r="AE265" s="135"/>
      <c r="AF265" s="135"/>
      <c r="AG265" s="135"/>
      <c r="AH265" s="135"/>
      <c r="AI265" s="135"/>
      <c r="AJ265" s="135"/>
      <c r="AK265" s="135"/>
      <c r="AL265" s="135"/>
      <c r="AM265" s="135"/>
      <c r="AN265" s="135"/>
      <c r="AO265" s="135"/>
      <c r="AP265" s="135"/>
      <c r="AQ265" s="135"/>
      <c r="AR265" s="135"/>
      <c r="AS265" s="135"/>
      <c r="AT265" s="135"/>
      <c r="AU265" s="135"/>
      <c r="AV265" s="135"/>
      <c r="AW265" s="135"/>
      <c r="AX265" s="135"/>
      <c r="AY265" s="135"/>
      <c r="AZ265" s="135"/>
      <c r="BA265" s="135"/>
      <c r="BB265" s="135"/>
      <c r="BC265" s="135"/>
      <c r="BD265" s="135"/>
      <c r="BE265" s="135"/>
      <c r="BF265" s="135"/>
      <c r="BG265" s="135"/>
      <c r="BH265" s="135"/>
      <c r="BI265" s="135"/>
      <c r="BJ265" s="135"/>
      <c r="BK265" s="135"/>
      <c r="BL265" s="135"/>
      <c r="BM265" s="135"/>
      <c r="BN265" s="135"/>
      <c r="BO265" s="135"/>
    </row>
    <row r="266" spans="1:67">
      <c r="A266" s="135"/>
      <c r="B266" s="135"/>
      <c r="C266" s="135"/>
      <c r="D266" s="135"/>
      <c r="E266" s="135"/>
      <c r="F266" s="135"/>
      <c r="G266" s="135"/>
      <c r="H266" s="135"/>
      <c r="I266" s="135"/>
      <c r="J266" s="135"/>
      <c r="K266" s="135"/>
      <c r="L266" s="135"/>
      <c r="M266" s="135"/>
      <c r="N266" s="135"/>
      <c r="O266" s="135"/>
      <c r="P266" s="135"/>
      <c r="Q266" s="135"/>
      <c r="R266" s="135"/>
      <c r="S266" s="135"/>
      <c r="T266" s="135"/>
      <c r="U266" s="135"/>
      <c r="V266" s="135"/>
      <c r="W266" s="135"/>
      <c r="X266" s="135"/>
      <c r="Y266" s="135"/>
      <c r="Z266" s="135"/>
      <c r="AA266" s="135"/>
      <c r="AB266" s="135"/>
      <c r="AC266" s="135"/>
      <c r="AD266" s="135"/>
      <c r="AE266" s="135"/>
      <c r="AF266" s="135"/>
      <c r="AG266" s="135"/>
      <c r="AH266" s="135"/>
      <c r="AI266" s="135"/>
      <c r="AJ266" s="135"/>
      <c r="AK266" s="135"/>
      <c r="AL266" s="135"/>
      <c r="AM266" s="135"/>
      <c r="AN266" s="135"/>
      <c r="AO266" s="135"/>
      <c r="AP266" s="135"/>
      <c r="AQ266" s="135"/>
      <c r="AR266" s="135"/>
      <c r="AS266" s="135"/>
      <c r="AT266" s="135"/>
      <c r="AU266" s="135"/>
      <c r="AV266" s="135"/>
      <c r="AW266" s="135"/>
      <c r="AX266" s="135"/>
      <c r="AY266" s="135"/>
      <c r="AZ266" s="135"/>
      <c r="BA266" s="135"/>
      <c r="BB266" s="135"/>
      <c r="BC266" s="135"/>
      <c r="BD266" s="135"/>
      <c r="BE266" s="135"/>
      <c r="BF266" s="135"/>
      <c r="BG266" s="135"/>
      <c r="BH266" s="135"/>
      <c r="BI266" s="135"/>
      <c r="BJ266" s="135"/>
      <c r="BK266" s="135"/>
      <c r="BL266" s="135"/>
      <c r="BM266" s="135"/>
      <c r="BN266" s="135"/>
      <c r="BO266" s="135"/>
    </row>
    <row r="267" spans="1:67">
      <c r="A267" s="135"/>
      <c r="B267" s="135"/>
      <c r="C267" s="135"/>
      <c r="D267" s="135"/>
      <c r="E267" s="135"/>
      <c r="F267" s="135"/>
      <c r="G267" s="135"/>
      <c r="H267" s="135"/>
      <c r="I267" s="135"/>
      <c r="J267" s="135"/>
      <c r="K267" s="135"/>
      <c r="L267" s="135"/>
      <c r="M267" s="135"/>
      <c r="N267" s="135"/>
      <c r="O267" s="135"/>
      <c r="P267" s="135"/>
      <c r="Q267" s="135"/>
      <c r="R267" s="135"/>
      <c r="S267" s="135"/>
      <c r="T267" s="135"/>
      <c r="U267" s="135"/>
      <c r="V267" s="135"/>
      <c r="W267" s="135"/>
      <c r="X267" s="135"/>
      <c r="Y267" s="135"/>
      <c r="Z267" s="135"/>
      <c r="AA267" s="135"/>
      <c r="AB267" s="135"/>
      <c r="AC267" s="135"/>
      <c r="AD267" s="135"/>
      <c r="AE267" s="135"/>
      <c r="AF267" s="135"/>
      <c r="AG267" s="135"/>
      <c r="AH267" s="135"/>
      <c r="AI267" s="135"/>
      <c r="AJ267" s="135"/>
      <c r="AK267" s="135"/>
      <c r="AL267" s="135"/>
      <c r="AM267" s="135"/>
      <c r="AN267" s="135"/>
      <c r="AO267" s="135"/>
      <c r="AP267" s="135"/>
      <c r="AQ267" s="135"/>
      <c r="AR267" s="135"/>
      <c r="AS267" s="135"/>
      <c r="AT267" s="135"/>
      <c r="AU267" s="135"/>
      <c r="AV267" s="135"/>
      <c r="AW267" s="135"/>
      <c r="AX267" s="135"/>
      <c r="AY267" s="135"/>
      <c r="AZ267" s="135"/>
      <c r="BA267" s="135"/>
      <c r="BB267" s="135"/>
      <c r="BC267" s="135"/>
      <c r="BD267" s="135"/>
      <c r="BE267" s="135"/>
      <c r="BF267" s="135"/>
      <c r="BG267" s="135"/>
      <c r="BH267" s="135"/>
      <c r="BI267" s="135"/>
      <c r="BJ267" s="135"/>
      <c r="BK267" s="135"/>
      <c r="BL267" s="135"/>
      <c r="BM267" s="135"/>
      <c r="BN267" s="135"/>
      <c r="BO267" s="135"/>
    </row>
    <row r="268" spans="1:67">
      <c r="A268" s="135"/>
      <c r="B268" s="135"/>
      <c r="C268" s="135"/>
      <c r="D268" s="135"/>
      <c r="E268" s="135"/>
      <c r="F268" s="135"/>
      <c r="G268" s="135"/>
      <c r="H268" s="135"/>
      <c r="I268" s="135"/>
      <c r="J268" s="135"/>
      <c r="K268" s="135"/>
      <c r="L268" s="135"/>
      <c r="M268" s="135"/>
      <c r="N268" s="135"/>
      <c r="O268" s="135"/>
      <c r="P268" s="135"/>
      <c r="Q268" s="135"/>
      <c r="R268" s="135"/>
      <c r="S268" s="135"/>
      <c r="T268" s="135"/>
      <c r="U268" s="135"/>
      <c r="V268" s="135"/>
      <c r="W268" s="135"/>
      <c r="X268" s="135"/>
      <c r="Y268" s="135"/>
      <c r="Z268" s="135"/>
      <c r="AA268" s="135"/>
      <c r="AB268" s="135"/>
      <c r="AC268" s="135"/>
      <c r="AD268" s="135"/>
      <c r="AE268" s="135"/>
      <c r="AF268" s="135"/>
      <c r="AG268" s="135"/>
      <c r="AH268" s="135"/>
      <c r="AI268" s="135"/>
      <c r="AJ268" s="135"/>
      <c r="AK268" s="135"/>
      <c r="AL268" s="135"/>
      <c r="AM268" s="135"/>
      <c r="AN268" s="135"/>
      <c r="AO268" s="135"/>
      <c r="AP268" s="135"/>
      <c r="AQ268" s="135"/>
      <c r="AR268" s="135"/>
      <c r="AS268" s="135"/>
      <c r="AT268" s="135"/>
      <c r="AU268" s="135"/>
      <c r="AV268" s="135"/>
      <c r="AW268" s="135"/>
      <c r="AX268" s="135"/>
      <c r="AY268" s="135"/>
      <c r="AZ268" s="135"/>
      <c r="BA268" s="135"/>
      <c r="BB268" s="135"/>
      <c r="BC268" s="135"/>
      <c r="BD268" s="135"/>
      <c r="BE268" s="135"/>
      <c r="BF268" s="135"/>
      <c r="BG268" s="135"/>
      <c r="BH268" s="135"/>
      <c r="BI268" s="135"/>
      <c r="BJ268" s="135"/>
      <c r="BK268" s="135"/>
      <c r="BL268" s="135"/>
      <c r="BM268" s="135"/>
      <c r="BN268" s="135"/>
      <c r="BO268" s="135"/>
    </row>
    <row r="269" spans="1:67">
      <c r="A269" s="135"/>
      <c r="B269" s="135"/>
      <c r="C269" s="135"/>
      <c r="D269" s="135"/>
      <c r="E269" s="135"/>
      <c r="F269" s="135"/>
      <c r="G269" s="135"/>
      <c r="H269" s="135"/>
      <c r="I269" s="135"/>
      <c r="J269" s="135"/>
      <c r="K269" s="135"/>
      <c r="L269" s="135"/>
      <c r="M269" s="135"/>
      <c r="N269" s="135"/>
      <c r="O269" s="135"/>
      <c r="P269" s="135"/>
      <c r="Q269" s="135"/>
      <c r="R269" s="135"/>
      <c r="S269" s="135"/>
      <c r="T269" s="135"/>
      <c r="U269" s="135"/>
      <c r="V269" s="135"/>
      <c r="W269" s="135"/>
      <c r="X269" s="135"/>
      <c r="Y269" s="135"/>
      <c r="Z269" s="135"/>
      <c r="AA269" s="135"/>
      <c r="AB269" s="135"/>
      <c r="AC269" s="135"/>
      <c r="AD269" s="135"/>
      <c r="AE269" s="135"/>
      <c r="AF269" s="135"/>
      <c r="AG269" s="135"/>
      <c r="AH269" s="135"/>
      <c r="AI269" s="135"/>
      <c r="AJ269" s="135"/>
      <c r="AK269" s="135"/>
      <c r="AL269" s="135"/>
      <c r="AM269" s="135"/>
      <c r="AN269" s="135"/>
      <c r="AO269" s="135"/>
      <c r="AP269" s="135"/>
      <c r="AQ269" s="135"/>
      <c r="AR269" s="135"/>
      <c r="AS269" s="135"/>
      <c r="AT269" s="135"/>
      <c r="AU269" s="135"/>
      <c r="AV269" s="135"/>
      <c r="AW269" s="135"/>
      <c r="AX269" s="135"/>
      <c r="AY269" s="135"/>
      <c r="AZ269" s="135"/>
      <c r="BA269" s="135"/>
      <c r="BB269" s="135"/>
      <c r="BC269" s="135"/>
      <c r="BD269" s="135"/>
      <c r="BE269" s="135"/>
      <c r="BF269" s="135"/>
      <c r="BG269" s="135"/>
      <c r="BH269" s="135"/>
      <c r="BI269" s="135"/>
      <c r="BJ269" s="135"/>
      <c r="BK269" s="135"/>
      <c r="BL269" s="135"/>
      <c r="BM269" s="135"/>
      <c r="BN269" s="135"/>
      <c r="BO269" s="135"/>
    </row>
    <row r="270" spans="1:67">
      <c r="A270" s="135"/>
      <c r="B270" s="135"/>
      <c r="C270" s="135"/>
      <c r="D270" s="135"/>
      <c r="E270" s="135"/>
      <c r="F270" s="135"/>
      <c r="G270" s="135"/>
      <c r="H270" s="135"/>
      <c r="I270" s="135"/>
      <c r="J270" s="135"/>
      <c r="K270" s="135"/>
      <c r="L270" s="135"/>
      <c r="M270" s="135"/>
      <c r="N270" s="135"/>
      <c r="O270" s="135"/>
      <c r="P270" s="135"/>
      <c r="Q270" s="135"/>
      <c r="R270" s="135"/>
      <c r="S270" s="135"/>
      <c r="T270" s="135"/>
      <c r="U270" s="135"/>
      <c r="V270" s="135"/>
      <c r="W270" s="135"/>
      <c r="X270" s="135"/>
      <c r="Y270" s="135"/>
      <c r="Z270" s="135"/>
      <c r="AA270" s="135"/>
      <c r="AB270" s="135"/>
      <c r="AC270" s="135"/>
      <c r="AD270" s="135"/>
      <c r="AE270" s="135"/>
      <c r="AF270" s="135"/>
      <c r="AG270" s="135"/>
      <c r="AH270" s="135"/>
      <c r="AI270" s="135"/>
      <c r="AJ270" s="135"/>
      <c r="AK270" s="135"/>
      <c r="AL270" s="135"/>
      <c r="AM270" s="135"/>
      <c r="AN270" s="135"/>
      <c r="AO270" s="135"/>
      <c r="AP270" s="135"/>
      <c r="AQ270" s="135"/>
      <c r="AR270" s="135"/>
      <c r="AS270" s="135"/>
      <c r="AT270" s="135"/>
      <c r="AU270" s="135"/>
      <c r="AV270" s="135"/>
      <c r="AW270" s="135"/>
      <c r="AX270" s="135"/>
      <c r="AY270" s="135"/>
      <c r="AZ270" s="135"/>
      <c r="BA270" s="135"/>
      <c r="BB270" s="135"/>
      <c r="BC270" s="135"/>
      <c r="BD270" s="135"/>
      <c r="BE270" s="135"/>
      <c r="BF270" s="135"/>
      <c r="BG270" s="135"/>
      <c r="BH270" s="135"/>
      <c r="BI270" s="135"/>
      <c r="BJ270" s="135"/>
      <c r="BK270" s="135"/>
      <c r="BL270" s="135"/>
      <c r="BM270" s="135"/>
      <c r="BN270" s="135"/>
      <c r="BO270" s="135"/>
    </row>
    <row r="271" spans="1:67">
      <c r="A271" s="135"/>
      <c r="B271" s="135"/>
      <c r="C271" s="135"/>
      <c r="D271" s="135"/>
      <c r="E271" s="135"/>
      <c r="F271" s="135"/>
      <c r="G271" s="135"/>
      <c r="H271" s="135"/>
      <c r="I271" s="135"/>
      <c r="J271" s="135"/>
      <c r="K271" s="135"/>
      <c r="L271" s="135"/>
      <c r="M271" s="135"/>
      <c r="N271" s="135"/>
      <c r="O271" s="135"/>
      <c r="P271" s="135"/>
      <c r="Q271" s="135"/>
      <c r="R271" s="135"/>
      <c r="S271" s="135"/>
      <c r="T271" s="135"/>
      <c r="U271" s="135"/>
      <c r="V271" s="135"/>
      <c r="W271" s="135"/>
      <c r="X271" s="135"/>
      <c r="Y271" s="135"/>
      <c r="Z271" s="135"/>
      <c r="AA271" s="135"/>
      <c r="AB271" s="135"/>
      <c r="AC271" s="135"/>
      <c r="AD271" s="135"/>
      <c r="AE271" s="135"/>
      <c r="AF271" s="135"/>
      <c r="AG271" s="135"/>
      <c r="AH271" s="135"/>
      <c r="AI271" s="135"/>
      <c r="AJ271" s="135"/>
      <c r="AK271" s="135"/>
      <c r="AL271" s="135"/>
      <c r="AM271" s="135"/>
      <c r="AN271" s="135"/>
      <c r="AO271" s="135"/>
      <c r="AP271" s="135"/>
      <c r="AQ271" s="135"/>
      <c r="AR271" s="135"/>
      <c r="AS271" s="135"/>
      <c r="AT271" s="135"/>
      <c r="AU271" s="135"/>
      <c r="AV271" s="135"/>
      <c r="AW271" s="135"/>
      <c r="AX271" s="135"/>
      <c r="AY271" s="135"/>
      <c r="AZ271" s="135"/>
      <c r="BA271" s="135"/>
      <c r="BB271" s="135"/>
      <c r="BC271" s="135"/>
      <c r="BD271" s="135"/>
      <c r="BE271" s="135"/>
      <c r="BF271" s="135"/>
      <c r="BG271" s="135"/>
      <c r="BH271" s="135"/>
      <c r="BI271" s="135"/>
      <c r="BJ271" s="135"/>
      <c r="BK271" s="135"/>
      <c r="BL271" s="135"/>
      <c r="BM271" s="135"/>
      <c r="BN271" s="135"/>
      <c r="BO271" s="135"/>
    </row>
    <row r="272" spans="1:67">
      <c r="A272" s="135"/>
      <c r="B272" s="135"/>
      <c r="C272" s="135"/>
      <c r="D272" s="135"/>
      <c r="E272" s="135"/>
      <c r="F272" s="135"/>
      <c r="G272" s="135"/>
      <c r="H272" s="135"/>
      <c r="I272" s="135"/>
      <c r="J272" s="135"/>
      <c r="K272" s="135"/>
      <c r="L272" s="135"/>
      <c r="M272" s="135"/>
      <c r="N272" s="135"/>
      <c r="O272" s="135"/>
      <c r="P272" s="135"/>
      <c r="Q272" s="135"/>
      <c r="R272" s="135"/>
      <c r="S272" s="135"/>
      <c r="T272" s="135"/>
      <c r="U272" s="135"/>
      <c r="V272" s="135"/>
      <c r="W272" s="135"/>
      <c r="X272" s="135"/>
      <c r="Y272" s="135"/>
      <c r="Z272" s="135"/>
      <c r="AA272" s="135"/>
      <c r="AB272" s="135"/>
      <c r="AC272" s="135"/>
      <c r="AD272" s="135"/>
      <c r="AE272" s="135"/>
      <c r="AF272" s="135"/>
      <c r="AG272" s="135"/>
      <c r="AH272" s="135"/>
      <c r="AI272" s="135"/>
      <c r="AJ272" s="135"/>
      <c r="AK272" s="135"/>
      <c r="AL272" s="135"/>
      <c r="AM272" s="135"/>
      <c r="AN272" s="135"/>
      <c r="AO272" s="135"/>
      <c r="AP272" s="135"/>
      <c r="AQ272" s="135"/>
      <c r="AR272" s="135"/>
      <c r="AS272" s="135"/>
      <c r="AT272" s="135"/>
      <c r="AU272" s="135"/>
      <c r="AV272" s="135"/>
      <c r="AW272" s="135"/>
      <c r="AX272" s="135"/>
      <c r="AY272" s="135"/>
      <c r="AZ272" s="135"/>
      <c r="BA272" s="135"/>
      <c r="BB272" s="135"/>
      <c r="BC272" s="135"/>
      <c r="BD272" s="135"/>
      <c r="BE272" s="135"/>
      <c r="BF272" s="135"/>
      <c r="BG272" s="135"/>
      <c r="BH272" s="135"/>
      <c r="BI272" s="135"/>
      <c r="BJ272" s="135"/>
      <c r="BK272" s="135"/>
      <c r="BL272" s="135"/>
      <c r="BM272" s="135"/>
      <c r="BN272" s="135"/>
      <c r="BO272" s="135"/>
    </row>
    <row r="273" spans="1:67">
      <c r="A273" s="135"/>
      <c r="B273" s="135"/>
      <c r="C273" s="135"/>
      <c r="D273" s="135"/>
      <c r="E273" s="135"/>
      <c r="F273" s="135"/>
      <c r="G273" s="135"/>
      <c r="H273" s="135"/>
      <c r="I273" s="135"/>
      <c r="J273" s="135"/>
      <c r="K273" s="135"/>
      <c r="L273" s="135"/>
      <c r="M273" s="135"/>
      <c r="N273" s="135"/>
      <c r="O273" s="135"/>
      <c r="P273" s="135"/>
      <c r="Q273" s="135"/>
      <c r="R273" s="135"/>
      <c r="S273" s="135"/>
      <c r="T273" s="135"/>
      <c r="U273" s="135"/>
      <c r="V273" s="135"/>
      <c r="W273" s="135"/>
      <c r="X273" s="135"/>
      <c r="Y273" s="135"/>
      <c r="Z273" s="135"/>
      <c r="AA273" s="135"/>
      <c r="AB273" s="135"/>
      <c r="AC273" s="135"/>
      <c r="AD273" s="135"/>
      <c r="AE273" s="135"/>
      <c r="AF273" s="135"/>
      <c r="AG273" s="135"/>
      <c r="AH273" s="135"/>
      <c r="AI273" s="135"/>
      <c r="AJ273" s="135"/>
      <c r="AK273" s="135"/>
      <c r="AL273" s="135"/>
      <c r="AM273" s="135"/>
      <c r="AN273" s="135"/>
      <c r="AO273" s="135"/>
      <c r="AP273" s="135"/>
      <c r="AQ273" s="135"/>
      <c r="AR273" s="135"/>
      <c r="AS273" s="135"/>
      <c r="AT273" s="135"/>
      <c r="AU273" s="135"/>
      <c r="AV273" s="135"/>
      <c r="AW273" s="135"/>
      <c r="AX273" s="135"/>
      <c r="AY273" s="135"/>
      <c r="AZ273" s="135"/>
      <c r="BA273" s="135"/>
      <c r="BB273" s="135"/>
      <c r="BC273" s="135"/>
      <c r="BD273" s="135"/>
      <c r="BE273" s="135"/>
      <c r="BF273" s="135"/>
      <c r="BG273" s="135"/>
      <c r="BH273" s="135"/>
      <c r="BI273" s="135"/>
      <c r="BJ273" s="135"/>
      <c r="BK273" s="135"/>
      <c r="BL273" s="135"/>
      <c r="BM273" s="135"/>
      <c r="BN273" s="135"/>
      <c r="BO273" s="135"/>
    </row>
    <row r="274" spans="1:67">
      <c r="A274" s="135"/>
      <c r="B274" s="135"/>
      <c r="C274" s="135"/>
      <c r="D274" s="135"/>
      <c r="E274" s="135"/>
      <c r="F274" s="135"/>
      <c r="G274" s="135"/>
      <c r="H274" s="135"/>
      <c r="I274" s="135"/>
      <c r="J274" s="135"/>
      <c r="K274" s="135"/>
      <c r="L274" s="135"/>
      <c r="M274" s="135"/>
      <c r="N274" s="135"/>
      <c r="O274" s="135"/>
      <c r="P274" s="135"/>
      <c r="Q274" s="135"/>
      <c r="R274" s="135"/>
      <c r="S274" s="135"/>
      <c r="T274" s="135"/>
      <c r="U274" s="135"/>
      <c r="V274" s="135"/>
      <c r="W274" s="135"/>
      <c r="X274" s="135"/>
      <c r="Y274" s="135"/>
      <c r="Z274" s="135"/>
      <c r="AA274" s="135"/>
      <c r="AB274" s="135"/>
      <c r="AC274" s="135"/>
      <c r="AD274" s="135"/>
      <c r="AE274" s="135"/>
      <c r="AF274" s="135"/>
      <c r="AG274" s="135"/>
      <c r="AH274" s="135"/>
      <c r="AI274" s="135"/>
      <c r="AJ274" s="135"/>
      <c r="AK274" s="135"/>
      <c r="AL274" s="135"/>
      <c r="AM274" s="135"/>
      <c r="AN274" s="135"/>
      <c r="AO274" s="135"/>
      <c r="AP274" s="135"/>
      <c r="AQ274" s="135"/>
      <c r="AR274" s="135"/>
      <c r="AS274" s="135"/>
      <c r="AT274" s="135"/>
      <c r="AU274" s="135"/>
      <c r="AV274" s="135"/>
      <c r="AW274" s="135"/>
      <c r="AX274" s="135"/>
      <c r="AY274" s="135"/>
      <c r="AZ274" s="135"/>
      <c r="BA274" s="135"/>
      <c r="BB274" s="135"/>
      <c r="BC274" s="135"/>
      <c r="BD274" s="135"/>
      <c r="BE274" s="135"/>
      <c r="BF274" s="135"/>
      <c r="BG274" s="135"/>
      <c r="BH274" s="135"/>
      <c r="BI274" s="135"/>
      <c r="BJ274" s="135"/>
      <c r="BK274" s="135"/>
      <c r="BL274" s="135"/>
      <c r="BM274" s="135"/>
      <c r="BN274" s="135"/>
      <c r="BO274" s="135"/>
    </row>
    <row r="275" spans="1:67">
      <c r="A275" s="135"/>
      <c r="B275" s="135"/>
      <c r="C275" s="135"/>
      <c r="D275" s="135"/>
      <c r="E275" s="135"/>
      <c r="F275" s="135"/>
      <c r="G275" s="135"/>
      <c r="H275" s="135"/>
      <c r="I275" s="135"/>
      <c r="J275" s="135"/>
      <c r="K275" s="135"/>
      <c r="L275" s="135"/>
      <c r="M275" s="135"/>
      <c r="N275" s="135"/>
      <c r="O275" s="135"/>
      <c r="P275" s="135"/>
      <c r="Q275" s="135"/>
      <c r="R275" s="135"/>
      <c r="S275" s="135"/>
      <c r="T275" s="135"/>
      <c r="U275" s="135"/>
      <c r="V275" s="135"/>
      <c r="W275" s="135"/>
      <c r="X275" s="135"/>
      <c r="Y275" s="135"/>
      <c r="Z275" s="135"/>
      <c r="AA275" s="135"/>
      <c r="AB275" s="135"/>
      <c r="AC275" s="135"/>
      <c r="AD275" s="135"/>
      <c r="AE275" s="135"/>
      <c r="AF275" s="135"/>
      <c r="AG275" s="135"/>
      <c r="AH275" s="135"/>
      <c r="AI275" s="135"/>
      <c r="AJ275" s="135"/>
      <c r="AK275" s="135"/>
      <c r="AL275" s="135"/>
      <c r="AM275" s="135"/>
      <c r="AN275" s="135"/>
      <c r="AO275" s="135"/>
      <c r="AP275" s="135"/>
      <c r="AQ275" s="135"/>
      <c r="AR275" s="135"/>
      <c r="AS275" s="135"/>
      <c r="AT275" s="135"/>
      <c r="AU275" s="135"/>
      <c r="AV275" s="135"/>
      <c r="AW275" s="135"/>
      <c r="AX275" s="135"/>
      <c r="AY275" s="135"/>
      <c r="AZ275" s="135"/>
      <c r="BA275" s="135"/>
      <c r="BB275" s="135"/>
      <c r="BC275" s="135"/>
      <c r="BD275" s="135"/>
      <c r="BE275" s="135"/>
      <c r="BF275" s="135"/>
      <c r="BG275" s="135"/>
      <c r="BH275" s="135"/>
      <c r="BI275" s="135"/>
      <c r="BJ275" s="135"/>
      <c r="BK275" s="135"/>
      <c r="BL275" s="135"/>
      <c r="BM275" s="135"/>
      <c r="BN275" s="135"/>
      <c r="BO275" s="135"/>
    </row>
    <row r="276" spans="1:67">
      <c r="A276" s="135"/>
      <c r="B276" s="135"/>
      <c r="C276" s="135"/>
      <c r="D276" s="135"/>
      <c r="E276" s="135"/>
      <c r="F276" s="135"/>
      <c r="G276" s="135"/>
      <c r="H276" s="135"/>
      <c r="I276" s="135"/>
      <c r="J276" s="135"/>
      <c r="K276" s="135"/>
      <c r="L276" s="135"/>
      <c r="M276" s="135"/>
      <c r="N276" s="135"/>
      <c r="O276" s="135"/>
      <c r="P276" s="135"/>
      <c r="Q276" s="135"/>
      <c r="R276" s="135"/>
      <c r="S276" s="135"/>
      <c r="T276" s="135"/>
      <c r="U276" s="135"/>
      <c r="V276" s="135"/>
      <c r="W276" s="135"/>
      <c r="X276" s="135"/>
      <c r="Y276" s="135"/>
      <c r="Z276" s="135"/>
      <c r="AA276" s="135"/>
      <c r="AB276" s="135"/>
      <c r="AC276" s="135"/>
      <c r="AD276" s="135"/>
      <c r="AE276" s="135"/>
      <c r="AF276" s="135"/>
      <c r="AG276" s="135"/>
      <c r="AH276" s="135"/>
      <c r="AI276" s="135"/>
      <c r="AJ276" s="135"/>
      <c r="AK276" s="135"/>
      <c r="AL276" s="135"/>
      <c r="AM276" s="135"/>
      <c r="AN276" s="135"/>
      <c r="AO276" s="135"/>
      <c r="AP276" s="135"/>
      <c r="AQ276" s="135"/>
      <c r="AR276" s="135"/>
      <c r="AS276" s="135"/>
      <c r="AT276" s="135"/>
      <c r="AU276" s="135"/>
      <c r="AV276" s="135"/>
      <c r="AW276" s="135"/>
      <c r="AX276" s="135"/>
      <c r="AY276" s="135"/>
      <c r="AZ276" s="135"/>
      <c r="BA276" s="135"/>
      <c r="BB276" s="135"/>
      <c r="BC276" s="135"/>
      <c r="BD276" s="135"/>
      <c r="BE276" s="135"/>
      <c r="BF276" s="135"/>
      <c r="BG276" s="135"/>
      <c r="BH276" s="135"/>
      <c r="BI276" s="135"/>
      <c r="BJ276" s="135"/>
      <c r="BK276" s="135"/>
      <c r="BL276" s="135"/>
      <c r="BM276" s="135"/>
      <c r="BN276" s="135"/>
      <c r="BO276" s="135"/>
    </row>
    <row r="277" spans="1:67">
      <c r="A277" s="135"/>
      <c r="B277" s="135"/>
      <c r="C277" s="135"/>
      <c r="D277" s="135"/>
      <c r="E277" s="135"/>
      <c r="F277" s="135"/>
      <c r="G277" s="135"/>
      <c r="H277" s="135"/>
      <c r="I277" s="135"/>
      <c r="J277" s="135"/>
      <c r="K277" s="135"/>
      <c r="L277" s="135"/>
      <c r="M277" s="135"/>
      <c r="N277" s="135"/>
      <c r="O277" s="135"/>
      <c r="P277" s="135"/>
      <c r="Q277" s="135"/>
      <c r="R277" s="135"/>
      <c r="S277" s="135"/>
      <c r="T277" s="135"/>
      <c r="U277" s="135"/>
      <c r="V277" s="135"/>
      <c r="W277" s="135"/>
      <c r="X277" s="135"/>
      <c r="Y277" s="135"/>
      <c r="Z277" s="135"/>
      <c r="AA277" s="135"/>
      <c r="AB277" s="135"/>
      <c r="AC277" s="135"/>
      <c r="AD277" s="135"/>
      <c r="AE277" s="135"/>
      <c r="AF277" s="135"/>
      <c r="AG277" s="135"/>
      <c r="AH277" s="135"/>
      <c r="AI277" s="135"/>
      <c r="AJ277" s="135"/>
      <c r="AK277" s="135"/>
      <c r="AL277" s="135"/>
      <c r="AM277" s="135"/>
      <c r="AN277" s="135"/>
      <c r="AO277" s="135"/>
      <c r="AP277" s="135"/>
      <c r="AQ277" s="135"/>
      <c r="AR277" s="135"/>
      <c r="AS277" s="135"/>
      <c r="AT277" s="135"/>
      <c r="AU277" s="135"/>
      <c r="AV277" s="135"/>
      <c r="AW277" s="135"/>
      <c r="AX277" s="135"/>
      <c r="AY277" s="135"/>
      <c r="AZ277" s="135"/>
      <c r="BA277" s="135"/>
      <c r="BB277" s="135"/>
      <c r="BC277" s="135"/>
      <c r="BD277" s="135"/>
      <c r="BE277" s="135"/>
      <c r="BF277" s="135"/>
      <c r="BG277" s="135"/>
      <c r="BH277" s="135"/>
      <c r="BI277" s="135"/>
      <c r="BJ277" s="135"/>
      <c r="BK277" s="135"/>
      <c r="BL277" s="135"/>
      <c r="BM277" s="135"/>
      <c r="BN277" s="135"/>
      <c r="BO277" s="135"/>
    </row>
    <row r="278" spans="1:67">
      <c r="A278" s="135"/>
      <c r="B278" s="135"/>
      <c r="C278" s="135"/>
      <c r="D278" s="135"/>
      <c r="E278" s="135"/>
      <c r="F278" s="135"/>
      <c r="G278" s="135"/>
      <c r="H278" s="135"/>
      <c r="I278" s="135"/>
      <c r="J278" s="135"/>
      <c r="K278" s="135"/>
      <c r="L278" s="135"/>
      <c r="M278" s="135"/>
      <c r="N278" s="135"/>
      <c r="O278" s="135"/>
      <c r="P278" s="135"/>
      <c r="Q278" s="135"/>
      <c r="R278" s="135"/>
      <c r="S278" s="135"/>
      <c r="T278" s="135"/>
      <c r="U278" s="135"/>
      <c r="V278" s="135"/>
      <c r="W278" s="135"/>
      <c r="X278" s="135"/>
      <c r="Y278" s="135"/>
      <c r="Z278" s="135"/>
      <c r="AA278" s="135"/>
      <c r="AB278" s="135"/>
      <c r="AC278" s="135"/>
      <c r="AD278" s="135"/>
      <c r="AE278" s="135"/>
      <c r="AF278" s="135"/>
      <c r="AG278" s="135"/>
      <c r="AH278" s="135"/>
      <c r="AI278" s="135"/>
      <c r="AJ278" s="135"/>
      <c r="AK278" s="135"/>
      <c r="AL278" s="135"/>
      <c r="AM278" s="135"/>
      <c r="AN278" s="135"/>
      <c r="AO278" s="135"/>
      <c r="AP278" s="135"/>
      <c r="AQ278" s="135"/>
      <c r="AR278" s="135"/>
      <c r="AS278" s="135"/>
      <c r="AT278" s="135"/>
      <c r="AU278" s="135"/>
      <c r="AV278" s="135"/>
      <c r="AW278" s="135"/>
      <c r="AX278" s="135"/>
      <c r="AY278" s="135"/>
      <c r="AZ278" s="135"/>
      <c r="BA278" s="135"/>
      <c r="BB278" s="135"/>
      <c r="BC278" s="135"/>
      <c r="BD278" s="135"/>
      <c r="BE278" s="135"/>
      <c r="BF278" s="135"/>
      <c r="BG278" s="135"/>
      <c r="BH278" s="135"/>
      <c r="BI278" s="135"/>
      <c r="BJ278" s="135"/>
      <c r="BK278" s="135"/>
      <c r="BL278" s="135"/>
      <c r="BM278" s="135"/>
      <c r="BN278" s="135"/>
      <c r="BO278" s="135"/>
    </row>
    <row r="279" spans="1:67">
      <c r="A279" s="135"/>
      <c r="B279" s="135"/>
      <c r="C279" s="135"/>
      <c r="D279" s="135"/>
      <c r="E279" s="135"/>
      <c r="F279" s="135"/>
      <c r="G279" s="135"/>
      <c r="H279" s="135"/>
      <c r="I279" s="135"/>
      <c r="J279" s="135"/>
      <c r="K279" s="135"/>
      <c r="L279" s="135"/>
      <c r="M279" s="135"/>
      <c r="N279" s="135"/>
      <c r="O279" s="135"/>
      <c r="P279" s="135"/>
      <c r="Q279" s="135"/>
      <c r="R279" s="135"/>
      <c r="S279" s="135"/>
      <c r="T279" s="135"/>
      <c r="U279" s="135"/>
      <c r="V279" s="135"/>
      <c r="W279" s="135"/>
      <c r="X279" s="135"/>
      <c r="Y279" s="135"/>
      <c r="Z279" s="135"/>
      <c r="AA279" s="135"/>
      <c r="AB279" s="135"/>
      <c r="AC279" s="135"/>
      <c r="AD279" s="135"/>
      <c r="AE279" s="135"/>
      <c r="AF279" s="135"/>
      <c r="AG279" s="135"/>
      <c r="AH279" s="135"/>
      <c r="AI279" s="135"/>
      <c r="AJ279" s="135"/>
      <c r="AK279" s="135"/>
      <c r="AL279" s="135"/>
      <c r="AM279" s="135"/>
      <c r="AN279" s="135"/>
      <c r="AO279" s="135"/>
      <c r="AP279" s="135"/>
      <c r="AQ279" s="135"/>
      <c r="AR279" s="135"/>
      <c r="AS279" s="135"/>
      <c r="AT279" s="135"/>
      <c r="AU279" s="135"/>
      <c r="AV279" s="135"/>
      <c r="AW279" s="135"/>
      <c r="AX279" s="135"/>
      <c r="AY279" s="135"/>
      <c r="AZ279" s="135"/>
      <c r="BA279" s="135"/>
      <c r="BB279" s="135"/>
      <c r="BC279" s="135"/>
      <c r="BD279" s="135"/>
      <c r="BE279" s="135"/>
      <c r="BF279" s="135"/>
      <c r="BG279" s="135"/>
      <c r="BH279" s="135"/>
      <c r="BI279" s="135"/>
      <c r="BJ279" s="135"/>
      <c r="BK279" s="135"/>
      <c r="BL279" s="135"/>
      <c r="BM279" s="135"/>
      <c r="BN279" s="135"/>
      <c r="BO279" s="135"/>
    </row>
    <row r="280" spans="1:67">
      <c r="A280" s="135"/>
      <c r="B280" s="135"/>
      <c r="C280" s="135"/>
      <c r="D280" s="135"/>
      <c r="E280" s="135"/>
      <c r="F280" s="135"/>
      <c r="G280" s="135"/>
      <c r="H280" s="135"/>
      <c r="I280" s="135"/>
      <c r="J280" s="135"/>
      <c r="K280" s="135"/>
      <c r="L280" s="135"/>
      <c r="M280" s="135"/>
      <c r="N280" s="135"/>
      <c r="O280" s="135"/>
      <c r="P280" s="135"/>
      <c r="Q280" s="135"/>
      <c r="R280" s="135"/>
      <c r="S280" s="135"/>
      <c r="T280" s="135"/>
      <c r="U280" s="135"/>
      <c r="V280" s="135"/>
      <c r="W280" s="135"/>
      <c r="X280" s="135"/>
      <c r="Y280" s="135"/>
      <c r="Z280" s="135"/>
      <c r="AA280" s="135"/>
      <c r="AB280" s="135"/>
      <c r="AC280" s="135"/>
      <c r="AD280" s="135"/>
      <c r="AE280" s="135"/>
      <c r="AF280" s="135"/>
      <c r="AG280" s="135"/>
      <c r="AH280" s="135"/>
      <c r="AI280" s="135"/>
      <c r="AJ280" s="135"/>
      <c r="AK280" s="135"/>
      <c r="AL280" s="135"/>
      <c r="AM280" s="135"/>
      <c r="AN280" s="135"/>
      <c r="AO280" s="135"/>
      <c r="AP280" s="135"/>
      <c r="AQ280" s="135"/>
      <c r="AR280" s="135"/>
      <c r="AS280" s="135"/>
      <c r="AT280" s="135"/>
      <c r="AU280" s="135"/>
      <c r="AV280" s="135"/>
      <c r="AW280" s="135"/>
      <c r="AX280" s="135"/>
      <c r="AY280" s="135"/>
      <c r="AZ280" s="135"/>
      <c r="BA280" s="135"/>
      <c r="BB280" s="135"/>
      <c r="BC280" s="135"/>
      <c r="BD280" s="135"/>
      <c r="BE280" s="135"/>
      <c r="BF280" s="135"/>
      <c r="BG280" s="135"/>
      <c r="BH280" s="135"/>
      <c r="BI280" s="135"/>
      <c r="BJ280" s="135"/>
      <c r="BK280" s="135"/>
      <c r="BL280" s="135"/>
      <c r="BM280" s="135"/>
      <c r="BN280" s="135"/>
      <c r="BO280" s="135"/>
    </row>
    <row r="281" spans="1:67">
      <c r="A281" s="135"/>
      <c r="B281" s="135"/>
      <c r="C281" s="135"/>
      <c r="D281" s="135"/>
      <c r="E281" s="135"/>
      <c r="F281" s="135"/>
      <c r="G281" s="135"/>
      <c r="H281" s="135"/>
      <c r="I281" s="135"/>
      <c r="J281" s="135"/>
      <c r="K281" s="135"/>
      <c r="L281" s="135"/>
      <c r="M281" s="135"/>
      <c r="N281" s="135"/>
      <c r="O281" s="135"/>
      <c r="P281" s="135"/>
      <c r="Q281" s="135"/>
      <c r="R281" s="135"/>
      <c r="S281" s="135"/>
      <c r="T281" s="135"/>
      <c r="U281" s="135"/>
      <c r="V281" s="135"/>
      <c r="W281" s="135"/>
      <c r="X281" s="135"/>
      <c r="Y281" s="135"/>
      <c r="Z281" s="135"/>
      <c r="AA281" s="135"/>
      <c r="AB281" s="135"/>
      <c r="AC281" s="135"/>
      <c r="AD281" s="135"/>
      <c r="AE281" s="135"/>
      <c r="AF281" s="135"/>
      <c r="AG281" s="135"/>
      <c r="AH281" s="135"/>
      <c r="AI281" s="135"/>
      <c r="AJ281" s="135"/>
      <c r="AK281" s="135"/>
      <c r="AL281" s="135"/>
      <c r="AM281" s="135"/>
      <c r="AN281" s="135"/>
      <c r="AO281" s="135"/>
      <c r="AP281" s="135"/>
      <c r="AQ281" s="135"/>
      <c r="AR281" s="135"/>
      <c r="AS281" s="135"/>
      <c r="AT281" s="135"/>
      <c r="AU281" s="135"/>
      <c r="AV281" s="135"/>
      <c r="AW281" s="135"/>
      <c r="AX281" s="135"/>
      <c r="AY281" s="135"/>
      <c r="AZ281" s="135"/>
      <c r="BA281" s="135"/>
      <c r="BB281" s="135"/>
      <c r="BC281" s="135"/>
      <c r="BD281" s="135"/>
      <c r="BE281" s="135"/>
      <c r="BF281" s="135"/>
      <c r="BG281" s="135"/>
      <c r="BH281" s="135"/>
      <c r="BI281" s="135"/>
      <c r="BJ281" s="135"/>
      <c r="BK281" s="135"/>
      <c r="BL281" s="135"/>
      <c r="BM281" s="135"/>
      <c r="BN281" s="135"/>
      <c r="BO281" s="135"/>
    </row>
    <row r="282" spans="1:67">
      <c r="A282" s="135"/>
      <c r="B282" s="135"/>
      <c r="C282" s="135"/>
      <c r="D282" s="135"/>
      <c r="E282" s="135"/>
      <c r="F282" s="135"/>
      <c r="G282" s="135"/>
      <c r="H282" s="135"/>
      <c r="I282" s="135"/>
      <c r="J282" s="135"/>
      <c r="K282" s="135"/>
      <c r="L282" s="135"/>
      <c r="M282" s="135"/>
      <c r="N282" s="135"/>
      <c r="O282" s="135"/>
      <c r="P282" s="135"/>
      <c r="Q282" s="135"/>
      <c r="R282" s="135"/>
      <c r="S282" s="135"/>
      <c r="T282" s="135"/>
      <c r="U282" s="135"/>
      <c r="V282" s="135"/>
      <c r="W282" s="135"/>
      <c r="X282" s="135"/>
      <c r="Y282" s="135"/>
      <c r="Z282" s="135"/>
      <c r="AA282" s="135"/>
      <c r="AB282" s="135"/>
      <c r="AC282" s="135"/>
      <c r="AD282" s="135"/>
      <c r="AE282" s="135"/>
      <c r="AF282" s="135"/>
      <c r="AG282" s="135"/>
      <c r="AH282" s="135"/>
      <c r="AI282" s="135"/>
      <c r="AJ282" s="135"/>
      <c r="AK282" s="135"/>
      <c r="AL282" s="135"/>
      <c r="AM282" s="135"/>
      <c r="AN282" s="135"/>
      <c r="AO282" s="135"/>
      <c r="AP282" s="135"/>
      <c r="AQ282" s="135"/>
      <c r="AR282" s="135"/>
      <c r="AS282" s="135"/>
      <c r="AT282" s="135"/>
      <c r="AU282" s="135"/>
      <c r="AV282" s="135"/>
      <c r="AW282" s="135"/>
      <c r="AX282" s="135"/>
      <c r="AY282" s="135"/>
      <c r="AZ282" s="135"/>
      <c r="BA282" s="135"/>
      <c r="BB282" s="135"/>
      <c r="BC282" s="135"/>
      <c r="BD282" s="135"/>
      <c r="BE282" s="135"/>
      <c r="BF282" s="135"/>
      <c r="BG282" s="135"/>
      <c r="BH282" s="135"/>
      <c r="BI282" s="135"/>
      <c r="BJ282" s="135"/>
      <c r="BK282" s="135"/>
      <c r="BL282" s="135"/>
      <c r="BM282" s="135"/>
      <c r="BN282" s="135"/>
      <c r="BO282" s="135"/>
    </row>
    <row r="283" spans="1:67">
      <c r="A283" s="135"/>
      <c r="B283" s="135"/>
      <c r="C283" s="135"/>
      <c r="D283" s="135"/>
      <c r="E283" s="135"/>
      <c r="F283" s="135"/>
      <c r="G283" s="135"/>
      <c r="H283" s="135"/>
      <c r="I283" s="135"/>
      <c r="J283" s="135"/>
      <c r="K283" s="135"/>
      <c r="L283" s="135"/>
      <c r="M283" s="135"/>
      <c r="N283" s="135"/>
      <c r="O283" s="135"/>
      <c r="P283" s="135"/>
      <c r="Q283" s="135"/>
      <c r="R283" s="135"/>
      <c r="S283" s="135"/>
      <c r="T283" s="135"/>
      <c r="U283" s="135"/>
      <c r="V283" s="135"/>
      <c r="W283" s="135"/>
      <c r="X283" s="135"/>
      <c r="Y283" s="135"/>
      <c r="Z283" s="135"/>
      <c r="AA283" s="135"/>
      <c r="AB283" s="135"/>
      <c r="AC283" s="135"/>
      <c r="AD283" s="135"/>
      <c r="AE283" s="135"/>
      <c r="AF283" s="135"/>
      <c r="AG283" s="135"/>
      <c r="AH283" s="135"/>
      <c r="AI283" s="135"/>
      <c r="AJ283" s="135"/>
      <c r="AK283" s="135"/>
      <c r="AL283" s="135"/>
      <c r="AM283" s="135"/>
      <c r="AN283" s="135"/>
      <c r="AO283" s="135"/>
      <c r="AP283" s="135"/>
      <c r="AQ283" s="135"/>
      <c r="AR283" s="135"/>
      <c r="AS283" s="135"/>
      <c r="AT283" s="135"/>
      <c r="AU283" s="135"/>
      <c r="AV283" s="135"/>
      <c r="AW283" s="135"/>
      <c r="AX283" s="135"/>
      <c r="AY283" s="135"/>
      <c r="AZ283" s="135"/>
      <c r="BA283" s="135"/>
      <c r="BB283" s="135"/>
      <c r="BC283" s="135"/>
      <c r="BD283" s="135"/>
      <c r="BE283" s="135"/>
      <c r="BF283" s="135"/>
      <c r="BG283" s="135"/>
      <c r="BH283" s="135"/>
      <c r="BI283" s="135"/>
      <c r="BJ283" s="135"/>
      <c r="BK283" s="135"/>
      <c r="BL283" s="135"/>
      <c r="BM283" s="135"/>
      <c r="BN283" s="135"/>
      <c r="BO283" s="135"/>
    </row>
    <row r="284" spans="1:67">
      <c r="A284" s="135"/>
      <c r="B284" s="135"/>
      <c r="C284" s="135"/>
      <c r="D284" s="135"/>
      <c r="E284" s="135"/>
      <c r="F284" s="135"/>
      <c r="G284" s="135"/>
      <c r="H284" s="135"/>
      <c r="I284" s="135"/>
      <c r="J284" s="135"/>
      <c r="K284" s="135"/>
      <c r="L284" s="135"/>
      <c r="M284" s="135"/>
      <c r="N284" s="135"/>
      <c r="O284" s="135"/>
      <c r="P284" s="135"/>
      <c r="Q284" s="135"/>
      <c r="R284" s="135"/>
      <c r="S284" s="135"/>
      <c r="T284" s="135"/>
      <c r="U284" s="135"/>
      <c r="V284" s="135"/>
      <c r="W284" s="135"/>
      <c r="X284" s="135"/>
      <c r="Y284" s="135"/>
      <c r="Z284" s="135"/>
      <c r="AA284" s="135"/>
      <c r="AB284" s="135"/>
      <c r="AC284" s="135"/>
      <c r="AD284" s="135"/>
      <c r="AE284" s="135"/>
      <c r="AF284" s="135"/>
      <c r="AG284" s="135"/>
      <c r="AH284" s="135"/>
      <c r="AI284" s="135"/>
      <c r="AJ284" s="135"/>
      <c r="AK284" s="135"/>
      <c r="AL284" s="135"/>
      <c r="AM284" s="135"/>
      <c r="AN284" s="135"/>
      <c r="AO284" s="135"/>
      <c r="AP284" s="135"/>
      <c r="AQ284" s="135"/>
      <c r="AR284" s="135"/>
      <c r="AS284" s="135"/>
      <c r="AT284" s="135"/>
      <c r="AU284" s="135"/>
      <c r="AV284" s="135"/>
      <c r="AW284" s="135"/>
      <c r="AX284" s="135"/>
      <c r="AY284" s="135"/>
      <c r="AZ284" s="135"/>
      <c r="BA284" s="135"/>
      <c r="BB284" s="135"/>
      <c r="BC284" s="135"/>
      <c r="BD284" s="135"/>
      <c r="BE284" s="135"/>
      <c r="BF284" s="135"/>
      <c r="BG284" s="135"/>
      <c r="BH284" s="135"/>
      <c r="BI284" s="135"/>
      <c r="BJ284" s="135"/>
      <c r="BK284" s="135"/>
      <c r="BL284" s="135"/>
      <c r="BM284" s="135"/>
      <c r="BN284" s="135"/>
      <c r="BO284" s="135"/>
    </row>
    <row r="285" spans="1:67">
      <c r="A285" s="135"/>
      <c r="B285" s="135"/>
      <c r="C285" s="135"/>
      <c r="D285" s="135"/>
      <c r="E285" s="135"/>
      <c r="F285" s="135"/>
      <c r="G285" s="135"/>
      <c r="H285" s="135"/>
      <c r="I285" s="135"/>
      <c r="J285" s="135"/>
      <c r="K285" s="135"/>
      <c r="L285" s="135"/>
      <c r="M285" s="135"/>
      <c r="N285" s="135"/>
      <c r="O285" s="135"/>
      <c r="P285" s="135"/>
      <c r="Q285" s="135"/>
      <c r="R285" s="135"/>
      <c r="S285" s="135"/>
      <c r="T285" s="135"/>
      <c r="U285" s="135"/>
      <c r="V285" s="135"/>
      <c r="W285" s="135"/>
      <c r="X285" s="135"/>
      <c r="Y285" s="135"/>
      <c r="Z285" s="135"/>
      <c r="AA285" s="135"/>
      <c r="AB285" s="135"/>
      <c r="AC285" s="135"/>
      <c r="AD285" s="135"/>
      <c r="AE285" s="135"/>
      <c r="AF285" s="135"/>
      <c r="AG285" s="135"/>
      <c r="AH285" s="135"/>
      <c r="AI285" s="135"/>
      <c r="AJ285" s="135"/>
      <c r="AK285" s="135"/>
      <c r="AL285" s="135"/>
      <c r="AM285" s="135"/>
      <c r="AN285" s="135"/>
      <c r="AO285" s="135"/>
      <c r="AP285" s="135"/>
      <c r="AQ285" s="135"/>
      <c r="AR285" s="135"/>
      <c r="AS285" s="135"/>
      <c r="AT285" s="135"/>
      <c r="AU285" s="135"/>
      <c r="AV285" s="135"/>
      <c r="AW285" s="135"/>
      <c r="AX285" s="135"/>
      <c r="AY285" s="135"/>
      <c r="AZ285" s="135"/>
      <c r="BA285" s="135"/>
      <c r="BB285" s="135"/>
      <c r="BC285" s="135"/>
      <c r="BD285" s="135"/>
      <c r="BE285" s="135"/>
      <c r="BF285" s="135"/>
      <c r="BG285" s="135"/>
      <c r="BH285" s="135"/>
      <c r="BI285" s="135"/>
      <c r="BJ285" s="135"/>
      <c r="BK285" s="135"/>
      <c r="BL285" s="135"/>
      <c r="BM285" s="135"/>
      <c r="BN285" s="135"/>
      <c r="BO285" s="135"/>
    </row>
    <row r="286" spans="1:67">
      <c r="A286" s="135"/>
      <c r="B286" s="135"/>
      <c r="C286" s="135"/>
      <c r="D286" s="135"/>
      <c r="E286" s="135"/>
      <c r="F286" s="135"/>
      <c r="G286" s="135"/>
      <c r="H286" s="135"/>
      <c r="I286" s="135"/>
      <c r="J286" s="135"/>
      <c r="K286" s="135"/>
      <c r="L286" s="135"/>
      <c r="M286" s="135"/>
      <c r="N286" s="135"/>
      <c r="O286" s="135"/>
      <c r="P286" s="135"/>
      <c r="Q286" s="135"/>
      <c r="R286" s="135"/>
      <c r="S286" s="135"/>
      <c r="T286" s="135"/>
      <c r="U286" s="135"/>
      <c r="V286" s="135"/>
      <c r="W286" s="135"/>
      <c r="X286" s="135"/>
      <c r="Y286" s="135"/>
      <c r="Z286" s="135"/>
      <c r="AA286" s="135"/>
      <c r="AB286" s="135"/>
      <c r="AC286" s="135"/>
      <c r="AD286" s="135"/>
      <c r="AE286" s="135"/>
      <c r="AF286" s="135"/>
      <c r="AG286" s="135"/>
      <c r="AH286" s="135"/>
      <c r="AI286" s="135"/>
      <c r="AJ286" s="135"/>
      <c r="AK286" s="135"/>
      <c r="AL286" s="135"/>
      <c r="AM286" s="135"/>
      <c r="AN286" s="135"/>
      <c r="AO286" s="135"/>
      <c r="AP286" s="135"/>
      <c r="AQ286" s="135"/>
      <c r="AR286" s="135"/>
      <c r="AS286" s="135"/>
      <c r="AT286" s="135"/>
      <c r="AU286" s="135"/>
      <c r="AV286" s="135"/>
      <c r="AW286" s="135"/>
      <c r="AX286" s="135"/>
      <c r="AY286" s="135"/>
      <c r="AZ286" s="135"/>
      <c r="BA286" s="135"/>
      <c r="BB286" s="135"/>
      <c r="BC286" s="135"/>
      <c r="BD286" s="135"/>
      <c r="BE286" s="135"/>
      <c r="BF286" s="135"/>
      <c r="BG286" s="135"/>
      <c r="BH286" s="135"/>
      <c r="BI286" s="135"/>
      <c r="BJ286" s="135"/>
      <c r="BK286" s="135"/>
      <c r="BL286" s="135"/>
      <c r="BM286" s="135"/>
      <c r="BN286" s="135"/>
      <c r="BO286" s="135"/>
    </row>
    <row r="287" spans="1:67">
      <c r="A287" s="135"/>
      <c r="B287" s="135"/>
      <c r="C287" s="135"/>
      <c r="D287" s="135"/>
      <c r="E287" s="135"/>
      <c r="F287" s="135"/>
      <c r="G287" s="135"/>
      <c r="H287" s="135"/>
      <c r="I287" s="135"/>
      <c r="J287" s="135"/>
      <c r="K287" s="135"/>
      <c r="L287" s="135"/>
      <c r="M287" s="135"/>
      <c r="N287" s="135"/>
      <c r="O287" s="135"/>
      <c r="P287" s="135"/>
      <c r="Q287" s="135"/>
      <c r="R287" s="135"/>
      <c r="S287" s="135"/>
      <c r="T287" s="135"/>
      <c r="U287" s="135"/>
      <c r="V287" s="135"/>
      <c r="W287" s="135"/>
      <c r="X287" s="135"/>
      <c r="Y287" s="135"/>
      <c r="Z287" s="135"/>
      <c r="AA287" s="135"/>
      <c r="AB287" s="135"/>
      <c r="AC287" s="135"/>
      <c r="AD287" s="135"/>
      <c r="AE287" s="135"/>
      <c r="AF287" s="135"/>
      <c r="AG287" s="135"/>
      <c r="AH287" s="135"/>
      <c r="AI287" s="135"/>
      <c r="AJ287" s="135"/>
      <c r="AK287" s="135"/>
      <c r="AL287" s="135"/>
      <c r="AM287" s="135"/>
      <c r="AN287" s="135"/>
      <c r="AO287" s="135"/>
      <c r="AP287" s="135"/>
      <c r="AQ287" s="135"/>
      <c r="AR287" s="135"/>
      <c r="AS287" s="135"/>
      <c r="AT287" s="135"/>
      <c r="AU287" s="135"/>
      <c r="AV287" s="135"/>
      <c r="AW287" s="135"/>
      <c r="AX287" s="135"/>
      <c r="AY287" s="135"/>
      <c r="AZ287" s="135"/>
      <c r="BA287" s="135"/>
      <c r="BB287" s="135"/>
      <c r="BC287" s="135"/>
      <c r="BD287" s="135"/>
      <c r="BE287" s="135"/>
      <c r="BF287" s="135"/>
      <c r="BG287" s="135"/>
      <c r="BH287" s="135"/>
      <c r="BI287" s="135"/>
      <c r="BJ287" s="135"/>
      <c r="BK287" s="135"/>
      <c r="BL287" s="135"/>
      <c r="BM287" s="135"/>
      <c r="BN287" s="135"/>
      <c r="BO287" s="135"/>
    </row>
    <row r="288" spans="1:67">
      <c r="A288" s="135"/>
      <c r="B288" s="135"/>
      <c r="C288" s="135"/>
      <c r="D288" s="135"/>
      <c r="E288" s="135"/>
      <c r="F288" s="135"/>
      <c r="G288" s="135"/>
      <c r="H288" s="135"/>
      <c r="I288" s="135"/>
      <c r="J288" s="135"/>
      <c r="K288" s="135"/>
      <c r="L288" s="135"/>
      <c r="M288" s="135"/>
      <c r="N288" s="135"/>
      <c r="O288" s="135"/>
      <c r="P288" s="135"/>
      <c r="Q288" s="135"/>
      <c r="R288" s="135"/>
      <c r="S288" s="135"/>
      <c r="T288" s="135"/>
      <c r="U288" s="135"/>
      <c r="V288" s="135"/>
      <c r="W288" s="135"/>
      <c r="X288" s="135"/>
      <c r="Y288" s="135"/>
      <c r="Z288" s="135"/>
      <c r="AA288" s="135"/>
      <c r="AB288" s="135"/>
      <c r="AC288" s="135"/>
      <c r="AD288" s="135"/>
      <c r="AE288" s="135"/>
      <c r="AF288" s="135"/>
      <c r="AG288" s="135"/>
      <c r="AH288" s="135"/>
      <c r="AI288" s="135"/>
      <c r="AJ288" s="135"/>
      <c r="AK288" s="135"/>
      <c r="AL288" s="135"/>
      <c r="AM288" s="135"/>
      <c r="AN288" s="135"/>
      <c r="AO288" s="135"/>
      <c r="AP288" s="135"/>
      <c r="AQ288" s="135"/>
      <c r="AR288" s="135"/>
      <c r="AS288" s="135"/>
      <c r="AT288" s="135"/>
      <c r="AU288" s="135"/>
      <c r="AV288" s="135"/>
      <c r="AW288" s="135"/>
      <c r="AX288" s="135"/>
      <c r="AY288" s="135"/>
      <c r="AZ288" s="135"/>
      <c r="BA288" s="135"/>
      <c r="BB288" s="135"/>
      <c r="BC288" s="135"/>
      <c r="BD288" s="135"/>
      <c r="BE288" s="135"/>
      <c r="BF288" s="135"/>
      <c r="BG288" s="135"/>
      <c r="BH288" s="135"/>
      <c r="BI288" s="135"/>
      <c r="BJ288" s="135"/>
      <c r="BK288" s="135"/>
      <c r="BL288" s="135"/>
      <c r="BM288" s="135"/>
      <c r="BN288" s="135"/>
      <c r="BO288" s="135"/>
    </row>
    <row r="289" spans="1:67">
      <c r="A289" s="135"/>
      <c r="B289" s="135"/>
      <c r="C289" s="135"/>
      <c r="D289" s="135"/>
      <c r="E289" s="135"/>
      <c r="F289" s="135"/>
      <c r="G289" s="135"/>
      <c r="H289" s="135"/>
      <c r="I289" s="135"/>
      <c r="J289" s="135"/>
      <c r="K289" s="135"/>
      <c r="L289" s="135"/>
      <c r="M289" s="135"/>
      <c r="N289" s="135"/>
      <c r="O289" s="135"/>
      <c r="P289" s="135"/>
      <c r="Q289" s="135"/>
      <c r="R289" s="135"/>
      <c r="S289" s="135"/>
      <c r="T289" s="135"/>
      <c r="U289" s="135"/>
      <c r="V289" s="135"/>
      <c r="W289" s="135"/>
      <c r="X289" s="135"/>
      <c r="Y289" s="135"/>
      <c r="Z289" s="135"/>
      <c r="AA289" s="135"/>
      <c r="AB289" s="135"/>
      <c r="AC289" s="135"/>
      <c r="AD289" s="135"/>
      <c r="AE289" s="135"/>
      <c r="AF289" s="135"/>
      <c r="AG289" s="135"/>
      <c r="AH289" s="135"/>
      <c r="AI289" s="135"/>
      <c r="AJ289" s="135"/>
      <c r="AK289" s="135"/>
      <c r="AL289" s="135"/>
      <c r="AM289" s="135"/>
      <c r="AN289" s="135"/>
      <c r="AO289" s="135"/>
      <c r="AP289" s="135"/>
      <c r="AQ289" s="135"/>
      <c r="AR289" s="135"/>
      <c r="AS289" s="135"/>
      <c r="AT289" s="135"/>
      <c r="AU289" s="135"/>
      <c r="AV289" s="135"/>
      <c r="AW289" s="135"/>
      <c r="AX289" s="135"/>
      <c r="AY289" s="135"/>
      <c r="AZ289" s="135"/>
      <c r="BA289" s="135"/>
      <c r="BB289" s="135"/>
      <c r="BC289" s="135"/>
      <c r="BD289" s="135"/>
      <c r="BE289" s="135"/>
      <c r="BF289" s="135"/>
      <c r="BG289" s="135"/>
      <c r="BH289" s="135"/>
      <c r="BI289" s="135"/>
      <c r="BJ289" s="135"/>
      <c r="BK289" s="135"/>
      <c r="BL289" s="135"/>
      <c r="BM289" s="135"/>
      <c r="BN289" s="135"/>
      <c r="BO289" s="135"/>
    </row>
    <row r="290" spans="1:67">
      <c r="A290" s="135"/>
      <c r="B290" s="135"/>
      <c r="C290" s="135"/>
      <c r="D290" s="135"/>
      <c r="E290" s="135"/>
      <c r="F290" s="135"/>
      <c r="G290" s="135"/>
      <c r="H290" s="135"/>
      <c r="I290" s="135"/>
      <c r="J290" s="135"/>
      <c r="K290" s="135"/>
      <c r="L290" s="135"/>
      <c r="M290" s="135"/>
      <c r="N290" s="135"/>
      <c r="O290" s="135"/>
      <c r="P290" s="135"/>
      <c r="Q290" s="135"/>
      <c r="R290" s="135"/>
      <c r="S290" s="135"/>
      <c r="T290" s="135"/>
      <c r="U290" s="135"/>
      <c r="V290" s="135"/>
      <c r="W290" s="135"/>
      <c r="X290" s="135"/>
      <c r="Y290" s="135"/>
      <c r="Z290" s="135"/>
      <c r="AA290" s="135"/>
      <c r="AB290" s="135"/>
      <c r="AC290" s="135"/>
      <c r="AD290" s="135"/>
      <c r="AE290" s="135"/>
      <c r="AF290" s="135"/>
      <c r="AG290" s="135"/>
      <c r="AH290" s="135"/>
      <c r="AI290" s="135"/>
      <c r="AJ290" s="135"/>
      <c r="AK290" s="135"/>
      <c r="AL290" s="135"/>
      <c r="AM290" s="135"/>
      <c r="AN290" s="135"/>
      <c r="AO290" s="135"/>
      <c r="AP290" s="135"/>
      <c r="AQ290" s="135"/>
      <c r="AR290" s="135"/>
      <c r="AS290" s="135"/>
      <c r="AT290" s="135"/>
      <c r="AU290" s="135"/>
      <c r="AV290" s="135"/>
      <c r="AW290" s="135"/>
      <c r="AX290" s="135"/>
      <c r="AY290" s="135"/>
      <c r="AZ290" s="135"/>
      <c r="BA290" s="135"/>
      <c r="BB290" s="135"/>
      <c r="BC290" s="135"/>
      <c r="BD290" s="135"/>
      <c r="BE290" s="135"/>
      <c r="BF290" s="135"/>
      <c r="BG290" s="135"/>
      <c r="BH290" s="135"/>
      <c r="BI290" s="135"/>
      <c r="BJ290" s="135"/>
      <c r="BK290" s="135"/>
      <c r="BL290" s="135"/>
      <c r="BM290" s="135"/>
      <c r="BN290" s="135"/>
      <c r="BO290" s="135"/>
    </row>
    <row r="291" spans="1:67">
      <c r="A291" s="135"/>
      <c r="B291" s="135"/>
      <c r="C291" s="135"/>
      <c r="D291" s="135"/>
      <c r="E291" s="135"/>
      <c r="F291" s="135"/>
      <c r="G291" s="135"/>
      <c r="H291" s="135"/>
      <c r="I291" s="135"/>
      <c r="J291" s="135"/>
      <c r="K291" s="135"/>
      <c r="L291" s="135"/>
      <c r="M291" s="135"/>
      <c r="N291" s="135"/>
      <c r="O291" s="135"/>
      <c r="P291" s="135"/>
      <c r="Q291" s="135"/>
      <c r="R291" s="135"/>
      <c r="S291" s="135"/>
      <c r="T291" s="135"/>
      <c r="U291" s="135"/>
      <c r="V291" s="135"/>
      <c r="W291" s="135"/>
      <c r="X291" s="135"/>
      <c r="Y291" s="135"/>
      <c r="Z291" s="135"/>
      <c r="AA291" s="135"/>
      <c r="AB291" s="135"/>
      <c r="AC291" s="135"/>
      <c r="AD291" s="135"/>
      <c r="AE291" s="135"/>
      <c r="AF291" s="135"/>
      <c r="AG291" s="135"/>
      <c r="AH291" s="135"/>
      <c r="AI291" s="135"/>
      <c r="AJ291" s="135"/>
      <c r="AK291" s="135"/>
      <c r="AL291" s="135"/>
      <c r="AM291" s="135"/>
      <c r="AN291" s="135"/>
      <c r="AO291" s="135"/>
      <c r="AP291" s="135"/>
      <c r="AQ291" s="135"/>
      <c r="AR291" s="135"/>
      <c r="AS291" s="135"/>
      <c r="AT291" s="135"/>
      <c r="AU291" s="135"/>
      <c r="AV291" s="135"/>
      <c r="AW291" s="135"/>
      <c r="AX291" s="135"/>
      <c r="AY291" s="135"/>
      <c r="AZ291" s="135"/>
      <c r="BA291" s="135"/>
      <c r="BB291" s="135"/>
      <c r="BC291" s="135"/>
      <c r="BD291" s="135"/>
      <c r="BE291" s="135"/>
      <c r="BF291" s="135"/>
      <c r="BG291" s="135"/>
      <c r="BH291" s="135"/>
      <c r="BI291" s="135"/>
      <c r="BJ291" s="135"/>
      <c r="BK291" s="135"/>
      <c r="BL291" s="135"/>
      <c r="BM291" s="135"/>
      <c r="BN291" s="135"/>
      <c r="BO291" s="135"/>
    </row>
    <row r="292" spans="1:67">
      <c r="A292" s="135"/>
      <c r="B292" s="135"/>
      <c r="C292" s="135"/>
      <c r="D292" s="135"/>
      <c r="E292" s="135"/>
      <c r="F292" s="135"/>
      <c r="G292" s="135"/>
      <c r="H292" s="135"/>
      <c r="I292" s="135"/>
      <c r="J292" s="135"/>
      <c r="K292" s="135"/>
      <c r="L292" s="135"/>
      <c r="M292" s="135"/>
      <c r="N292" s="135"/>
      <c r="O292" s="135"/>
      <c r="P292" s="135"/>
      <c r="Q292" s="135"/>
      <c r="R292" s="135"/>
      <c r="S292" s="135"/>
      <c r="T292" s="135"/>
      <c r="U292" s="135"/>
      <c r="V292" s="135"/>
      <c r="W292" s="135"/>
      <c r="X292" s="135"/>
      <c r="Y292" s="135"/>
      <c r="Z292" s="135"/>
      <c r="AA292" s="135"/>
      <c r="AB292" s="135"/>
      <c r="AC292" s="135"/>
      <c r="AD292" s="135"/>
      <c r="AE292" s="135"/>
      <c r="AF292" s="135"/>
      <c r="AG292" s="135"/>
      <c r="AH292" s="135"/>
      <c r="AI292" s="135"/>
      <c r="AJ292" s="135"/>
      <c r="AK292" s="135"/>
      <c r="AL292" s="135"/>
      <c r="AM292" s="135"/>
      <c r="AN292" s="135"/>
      <c r="AO292" s="135"/>
      <c r="AP292" s="135"/>
      <c r="AQ292" s="135"/>
      <c r="AR292" s="135"/>
      <c r="AS292" s="135"/>
      <c r="AT292" s="135"/>
      <c r="AU292" s="135"/>
      <c r="AV292" s="135"/>
      <c r="AW292" s="135"/>
      <c r="AX292" s="135"/>
      <c r="AY292" s="135"/>
      <c r="AZ292" s="135"/>
      <c r="BA292" s="135"/>
      <c r="BB292" s="135"/>
      <c r="BC292" s="135"/>
      <c r="BD292" s="135"/>
      <c r="BE292" s="135"/>
      <c r="BF292" s="135"/>
      <c r="BG292" s="135"/>
      <c r="BH292" s="135"/>
      <c r="BI292" s="135"/>
      <c r="BJ292" s="135"/>
      <c r="BK292" s="135"/>
      <c r="BL292" s="135"/>
      <c r="BM292" s="135"/>
      <c r="BN292" s="135"/>
      <c r="BO292" s="135"/>
    </row>
    <row r="293" spans="1:67">
      <c r="A293" s="135"/>
      <c r="B293" s="135"/>
      <c r="C293" s="135"/>
      <c r="D293" s="135"/>
      <c r="E293" s="135"/>
      <c r="F293" s="135"/>
      <c r="G293" s="135"/>
      <c r="H293" s="135"/>
      <c r="I293" s="135"/>
      <c r="J293" s="135"/>
      <c r="K293" s="135"/>
      <c r="L293" s="135"/>
      <c r="M293" s="135"/>
      <c r="N293" s="135"/>
      <c r="O293" s="135"/>
      <c r="P293" s="135"/>
      <c r="Q293" s="135"/>
      <c r="R293" s="135"/>
      <c r="S293" s="135"/>
      <c r="T293" s="135"/>
      <c r="U293" s="135"/>
      <c r="V293" s="135"/>
      <c r="W293" s="135"/>
      <c r="X293" s="135"/>
      <c r="Y293" s="135"/>
      <c r="Z293" s="135"/>
      <c r="AA293" s="135"/>
      <c r="AB293" s="135"/>
      <c r="AC293" s="135"/>
      <c r="AD293" s="135"/>
      <c r="AE293" s="135"/>
      <c r="AF293" s="135"/>
      <c r="AG293" s="135"/>
      <c r="AH293" s="135"/>
      <c r="AI293" s="135"/>
      <c r="AJ293" s="135"/>
      <c r="AK293" s="135"/>
      <c r="AL293" s="135"/>
      <c r="AM293" s="135"/>
      <c r="AN293" s="135"/>
      <c r="AO293" s="135"/>
      <c r="AP293" s="135"/>
      <c r="AQ293" s="135"/>
      <c r="AR293" s="135"/>
      <c r="AS293" s="135"/>
      <c r="AT293" s="135"/>
      <c r="AU293" s="135"/>
      <c r="AV293" s="135"/>
      <c r="AW293" s="135"/>
      <c r="AX293" s="135"/>
      <c r="AY293" s="135"/>
      <c r="AZ293" s="135"/>
      <c r="BA293" s="135"/>
      <c r="BB293" s="135"/>
      <c r="BC293" s="135"/>
      <c r="BD293" s="135"/>
      <c r="BE293" s="135"/>
      <c r="BF293" s="135"/>
      <c r="BG293" s="135"/>
      <c r="BH293" s="135"/>
      <c r="BI293" s="135"/>
      <c r="BJ293" s="135"/>
      <c r="BK293" s="135"/>
      <c r="BL293" s="135"/>
      <c r="BM293" s="135"/>
      <c r="BN293" s="135"/>
      <c r="BO293" s="135"/>
    </row>
    <row r="294" spans="1:67">
      <c r="A294" s="135"/>
      <c r="B294" s="135"/>
      <c r="C294" s="135"/>
      <c r="D294" s="135"/>
      <c r="E294" s="135"/>
      <c r="F294" s="135"/>
      <c r="G294" s="135"/>
      <c r="H294" s="135"/>
      <c r="I294" s="135"/>
      <c r="J294" s="135"/>
      <c r="K294" s="135"/>
      <c r="L294" s="135"/>
      <c r="M294" s="135"/>
      <c r="N294" s="135"/>
      <c r="O294" s="135"/>
      <c r="P294" s="135"/>
      <c r="Q294" s="135"/>
      <c r="R294" s="135"/>
      <c r="S294" s="135"/>
      <c r="T294" s="135"/>
      <c r="U294" s="135"/>
      <c r="V294" s="135"/>
      <c r="W294" s="135"/>
      <c r="X294" s="135"/>
      <c r="Y294" s="135"/>
      <c r="Z294" s="135"/>
      <c r="AA294" s="135"/>
      <c r="AB294" s="135"/>
      <c r="AC294" s="135"/>
      <c r="AD294" s="135"/>
      <c r="AE294" s="135"/>
      <c r="AF294" s="135"/>
      <c r="AG294" s="135"/>
      <c r="AH294" s="135"/>
      <c r="AI294" s="135"/>
      <c r="AJ294" s="135"/>
      <c r="AK294" s="135"/>
      <c r="AL294" s="135"/>
      <c r="AM294" s="135"/>
      <c r="AN294" s="135"/>
      <c r="AO294" s="135"/>
      <c r="AP294" s="135"/>
      <c r="AQ294" s="135"/>
      <c r="AR294" s="135"/>
      <c r="AS294" s="135"/>
      <c r="AT294" s="135"/>
      <c r="AU294" s="135"/>
      <c r="AV294" s="135"/>
      <c r="AW294" s="135"/>
      <c r="AX294" s="135"/>
      <c r="AY294" s="135"/>
      <c r="AZ294" s="135"/>
      <c r="BA294" s="135"/>
      <c r="BB294" s="135"/>
      <c r="BC294" s="135"/>
      <c r="BD294" s="135"/>
      <c r="BE294" s="135"/>
      <c r="BF294" s="135"/>
      <c r="BG294" s="135"/>
      <c r="BH294" s="135"/>
      <c r="BI294" s="135"/>
      <c r="BJ294" s="135"/>
      <c r="BK294" s="135"/>
      <c r="BL294" s="135"/>
      <c r="BM294" s="135"/>
      <c r="BN294" s="135"/>
      <c r="BO294" s="135"/>
    </row>
    <row r="295" spans="1:67">
      <c r="A295" s="135"/>
      <c r="B295" s="135"/>
      <c r="C295" s="135"/>
      <c r="D295" s="135"/>
      <c r="E295" s="135"/>
      <c r="F295" s="135"/>
      <c r="G295" s="135"/>
      <c r="H295" s="135"/>
      <c r="I295" s="135"/>
      <c r="J295" s="135"/>
      <c r="K295" s="135"/>
      <c r="L295" s="135"/>
      <c r="M295" s="135"/>
      <c r="N295" s="135"/>
      <c r="O295" s="135"/>
      <c r="P295" s="135"/>
      <c r="Q295" s="135"/>
      <c r="R295" s="135"/>
      <c r="S295" s="135"/>
      <c r="T295" s="135"/>
      <c r="U295" s="135"/>
      <c r="V295" s="135"/>
      <c r="W295" s="135"/>
      <c r="X295" s="135"/>
      <c r="Y295" s="135"/>
      <c r="Z295" s="135"/>
      <c r="AA295" s="135"/>
      <c r="AB295" s="135"/>
      <c r="AC295" s="135"/>
      <c r="AD295" s="135"/>
      <c r="AE295" s="135"/>
      <c r="AF295" s="135"/>
      <c r="AG295" s="135"/>
      <c r="AH295" s="135"/>
      <c r="AI295" s="135"/>
      <c r="AJ295" s="135"/>
      <c r="AK295" s="135"/>
      <c r="AL295" s="135"/>
      <c r="AM295" s="135"/>
      <c r="AN295" s="135"/>
      <c r="AO295" s="135"/>
      <c r="AP295" s="135"/>
      <c r="AQ295" s="135"/>
      <c r="AR295" s="135"/>
      <c r="AS295" s="135"/>
      <c r="AT295" s="135"/>
      <c r="AU295" s="135"/>
      <c r="AV295" s="135"/>
      <c r="AW295" s="135"/>
      <c r="AX295" s="135"/>
      <c r="AY295" s="135"/>
      <c r="AZ295" s="135"/>
      <c r="BA295" s="135"/>
      <c r="BB295" s="135"/>
      <c r="BC295" s="135"/>
      <c r="BD295" s="135"/>
      <c r="BE295" s="135"/>
      <c r="BF295" s="135"/>
      <c r="BG295" s="135"/>
      <c r="BH295" s="135"/>
      <c r="BI295" s="135"/>
      <c r="BJ295" s="135"/>
      <c r="BK295" s="135"/>
      <c r="BL295" s="135"/>
      <c r="BM295" s="135"/>
      <c r="BN295" s="135"/>
      <c r="BO295" s="135"/>
    </row>
    <row r="296" spans="1:67">
      <c r="A296" s="135"/>
      <c r="B296" s="135"/>
      <c r="C296" s="135"/>
      <c r="D296" s="135"/>
      <c r="E296" s="135"/>
      <c r="F296" s="135"/>
      <c r="G296" s="135"/>
      <c r="H296" s="135"/>
      <c r="I296" s="135"/>
      <c r="J296" s="135"/>
      <c r="K296" s="135"/>
      <c r="L296" s="135"/>
      <c r="M296" s="135"/>
      <c r="N296" s="135"/>
      <c r="O296" s="135"/>
      <c r="P296" s="135"/>
      <c r="Q296" s="135"/>
      <c r="R296" s="135"/>
      <c r="S296" s="135"/>
      <c r="T296" s="135"/>
      <c r="U296" s="135"/>
      <c r="V296" s="135"/>
      <c r="W296" s="135"/>
      <c r="X296" s="135"/>
      <c r="Y296" s="135"/>
      <c r="Z296" s="135"/>
      <c r="AA296" s="135"/>
      <c r="AB296" s="135"/>
      <c r="AC296" s="135"/>
      <c r="AD296" s="135"/>
      <c r="AE296" s="135"/>
      <c r="AF296" s="135"/>
      <c r="AG296" s="135"/>
      <c r="AH296" s="135"/>
      <c r="AI296" s="135"/>
      <c r="AJ296" s="135"/>
      <c r="AK296" s="135"/>
      <c r="AL296" s="135"/>
      <c r="AM296" s="135"/>
      <c r="AN296" s="135"/>
      <c r="AO296" s="135"/>
      <c r="AP296" s="135"/>
      <c r="AQ296" s="135"/>
      <c r="AR296" s="135"/>
      <c r="AS296" s="135"/>
      <c r="AT296" s="135"/>
      <c r="AU296" s="135"/>
      <c r="AV296" s="135"/>
      <c r="AW296" s="135"/>
      <c r="AX296" s="135"/>
      <c r="AY296" s="135"/>
      <c r="AZ296" s="135"/>
      <c r="BA296" s="135"/>
      <c r="BB296" s="135"/>
      <c r="BC296" s="135"/>
      <c r="BD296" s="135"/>
      <c r="BE296" s="135"/>
      <c r="BF296" s="135"/>
      <c r="BG296" s="135"/>
      <c r="BH296" s="135"/>
      <c r="BI296" s="135"/>
      <c r="BJ296" s="135"/>
      <c r="BK296" s="135"/>
      <c r="BL296" s="135"/>
      <c r="BM296" s="135"/>
      <c r="BN296" s="135"/>
      <c r="BO296" s="135"/>
    </row>
    <row r="297" spans="1:67">
      <c r="A297" s="135"/>
      <c r="B297" s="135"/>
      <c r="C297" s="135"/>
      <c r="D297" s="135"/>
      <c r="E297" s="135"/>
      <c r="F297" s="135"/>
      <c r="G297" s="135"/>
      <c r="H297" s="135"/>
      <c r="I297" s="135"/>
      <c r="J297" s="135"/>
      <c r="K297" s="135"/>
      <c r="L297" s="135"/>
      <c r="M297" s="135"/>
      <c r="N297" s="135"/>
      <c r="O297" s="135"/>
      <c r="P297" s="135"/>
      <c r="Q297" s="135"/>
      <c r="R297" s="135"/>
      <c r="S297" s="135"/>
      <c r="T297" s="135"/>
      <c r="U297" s="135"/>
      <c r="V297" s="135"/>
      <c r="W297" s="135"/>
      <c r="X297" s="135"/>
      <c r="Y297" s="135"/>
      <c r="Z297" s="135"/>
      <c r="AA297" s="135"/>
      <c r="AB297" s="135"/>
      <c r="AC297" s="135"/>
      <c r="AD297" s="135"/>
      <c r="AE297" s="135"/>
      <c r="AF297" s="135"/>
      <c r="AG297" s="135"/>
      <c r="AH297" s="135"/>
      <c r="AI297" s="135"/>
      <c r="AJ297" s="135"/>
      <c r="AK297" s="135"/>
      <c r="AL297" s="135"/>
      <c r="AM297" s="135"/>
      <c r="AN297" s="135"/>
      <c r="AO297" s="135"/>
      <c r="AP297" s="135"/>
      <c r="AQ297" s="135"/>
      <c r="AR297" s="135"/>
      <c r="AS297" s="135"/>
      <c r="AT297" s="135"/>
      <c r="AU297" s="135"/>
      <c r="AV297" s="135"/>
      <c r="AW297" s="135"/>
      <c r="AX297" s="135"/>
      <c r="AY297" s="135"/>
      <c r="AZ297" s="135"/>
      <c r="BA297" s="135"/>
      <c r="BB297" s="135"/>
      <c r="BC297" s="135"/>
      <c r="BD297" s="135"/>
      <c r="BE297" s="135"/>
      <c r="BF297" s="135"/>
      <c r="BG297" s="135"/>
      <c r="BH297" s="135"/>
      <c r="BI297" s="135"/>
      <c r="BJ297" s="135"/>
      <c r="BK297" s="135"/>
      <c r="BL297" s="135"/>
      <c r="BM297" s="135"/>
      <c r="BN297" s="135"/>
      <c r="BO297" s="135"/>
    </row>
    <row r="298" spans="1:67">
      <c r="A298" s="135"/>
      <c r="B298" s="135"/>
      <c r="C298" s="135"/>
      <c r="D298" s="135"/>
      <c r="E298" s="135"/>
      <c r="F298" s="135"/>
      <c r="G298" s="135"/>
      <c r="H298" s="135"/>
      <c r="I298" s="135"/>
      <c r="J298" s="135"/>
      <c r="K298" s="135"/>
      <c r="L298" s="135"/>
      <c r="M298" s="135"/>
      <c r="N298" s="135"/>
      <c r="O298" s="135"/>
      <c r="P298" s="135"/>
    </row>
    <row r="299" spans="1:67">
      <c r="A299" s="135"/>
      <c r="B299" s="135"/>
      <c r="C299" s="135"/>
      <c r="D299" s="135"/>
      <c r="E299" s="135"/>
      <c r="F299" s="135"/>
      <c r="G299" s="135"/>
      <c r="H299" s="135"/>
      <c r="I299" s="135"/>
      <c r="J299" s="135"/>
      <c r="K299" s="135"/>
      <c r="L299" s="135"/>
      <c r="M299" s="135"/>
      <c r="N299" s="135"/>
      <c r="O299" s="135"/>
      <c r="P299" s="135"/>
    </row>
    <row r="300" spans="1:67">
      <c r="A300" s="135"/>
      <c r="B300" s="135"/>
      <c r="C300" s="135"/>
      <c r="D300" s="135"/>
      <c r="E300" s="135"/>
      <c r="F300" s="135"/>
      <c r="G300" s="135"/>
      <c r="H300" s="135"/>
      <c r="I300" s="135"/>
      <c r="J300" s="135"/>
      <c r="K300" s="135"/>
      <c r="L300" s="135"/>
      <c r="M300" s="135"/>
      <c r="N300" s="135"/>
      <c r="O300" s="135"/>
      <c r="P300" s="135"/>
    </row>
    <row r="301" spans="1:67">
      <c r="A301" s="135"/>
      <c r="B301" s="135"/>
      <c r="C301" s="135"/>
      <c r="D301" s="135"/>
      <c r="E301" s="135"/>
      <c r="F301" s="135"/>
      <c r="G301" s="135"/>
      <c r="H301" s="135"/>
      <c r="I301" s="135"/>
      <c r="J301" s="135"/>
      <c r="K301" s="135"/>
      <c r="L301" s="135"/>
      <c r="M301" s="135"/>
      <c r="N301" s="135"/>
      <c r="O301" s="135"/>
      <c r="P301" s="135"/>
    </row>
    <row r="302" spans="1:67">
      <c r="A302" s="135"/>
      <c r="B302" s="135"/>
      <c r="C302" s="135"/>
      <c r="D302" s="135"/>
      <c r="E302" s="135"/>
      <c r="F302" s="135"/>
      <c r="G302" s="135"/>
      <c r="H302" s="135"/>
      <c r="I302" s="135"/>
      <c r="J302" s="135"/>
      <c r="K302" s="135"/>
      <c r="L302" s="135"/>
      <c r="M302" s="135"/>
      <c r="N302" s="135"/>
      <c r="O302" s="135"/>
      <c r="P302" s="135"/>
    </row>
    <row r="303" spans="1:67">
      <c r="A303" s="135"/>
      <c r="B303" s="135"/>
      <c r="C303" s="135"/>
      <c r="D303" s="135"/>
      <c r="E303" s="135"/>
      <c r="F303" s="135"/>
      <c r="G303" s="135"/>
      <c r="H303" s="135"/>
      <c r="I303" s="135"/>
      <c r="J303" s="135"/>
      <c r="K303" s="135"/>
      <c r="L303" s="135"/>
      <c r="M303" s="135"/>
      <c r="N303" s="135"/>
      <c r="O303" s="135"/>
      <c r="P303" s="135"/>
    </row>
    <row r="304" spans="1:67">
      <c r="A304" s="135"/>
      <c r="B304" s="135"/>
      <c r="C304" s="135"/>
      <c r="D304" s="135"/>
      <c r="E304" s="135"/>
      <c r="F304" s="135"/>
      <c r="G304" s="135"/>
      <c r="H304" s="135"/>
      <c r="I304" s="135"/>
      <c r="J304" s="135"/>
      <c r="K304" s="135"/>
      <c r="L304" s="135"/>
      <c r="M304" s="135"/>
      <c r="N304" s="135"/>
      <c r="O304" s="135"/>
      <c r="P304" s="135"/>
    </row>
    <row r="305" spans="1:16">
      <c r="A305" s="135"/>
      <c r="B305" s="135"/>
      <c r="C305" s="135"/>
      <c r="D305" s="135"/>
      <c r="E305" s="135"/>
      <c r="F305" s="135"/>
      <c r="G305" s="135"/>
      <c r="H305" s="135"/>
      <c r="I305" s="135"/>
      <c r="J305" s="135"/>
      <c r="K305" s="135"/>
      <c r="L305" s="135"/>
      <c r="M305" s="135"/>
      <c r="N305" s="135"/>
      <c r="O305" s="135"/>
      <c r="P305" s="135"/>
    </row>
    <row r="306" spans="1:16">
      <c r="A306" s="135"/>
      <c r="B306" s="135"/>
      <c r="C306" s="135"/>
      <c r="D306" s="135"/>
      <c r="E306" s="135"/>
      <c r="F306" s="135"/>
      <c r="G306" s="135"/>
      <c r="H306" s="135"/>
      <c r="I306" s="135"/>
      <c r="J306" s="135"/>
      <c r="K306" s="135"/>
      <c r="L306" s="135"/>
      <c r="M306" s="135"/>
      <c r="N306" s="135"/>
      <c r="O306" s="135"/>
      <c r="P306" s="135"/>
    </row>
    <row r="307" spans="1:16">
      <c r="A307" s="135"/>
      <c r="B307" s="135"/>
      <c r="C307" s="135"/>
      <c r="D307" s="135"/>
      <c r="E307" s="135"/>
      <c r="F307" s="135"/>
      <c r="G307" s="135"/>
      <c r="H307" s="135"/>
      <c r="I307" s="135"/>
      <c r="J307" s="135"/>
      <c r="K307" s="135"/>
      <c r="L307" s="135"/>
      <c r="M307" s="135"/>
      <c r="N307" s="135"/>
      <c r="O307" s="135"/>
      <c r="P307" s="135"/>
    </row>
    <row r="308" spans="1:16">
      <c r="A308" s="135"/>
      <c r="B308" s="135"/>
      <c r="C308" s="135"/>
      <c r="D308" s="135"/>
      <c r="E308" s="135"/>
      <c r="F308" s="135"/>
      <c r="G308" s="135"/>
      <c r="H308" s="135"/>
      <c r="I308" s="135"/>
      <c r="J308" s="135"/>
      <c r="K308" s="135"/>
      <c r="L308" s="135"/>
      <c r="M308" s="135"/>
      <c r="N308" s="135"/>
      <c r="O308" s="135"/>
      <c r="P308" s="135"/>
    </row>
    <row r="309" spans="1:16">
      <c r="A309" s="135"/>
      <c r="B309" s="135"/>
      <c r="C309" s="135"/>
      <c r="D309" s="135"/>
      <c r="E309" s="135"/>
      <c r="F309" s="135"/>
      <c r="G309" s="135"/>
      <c r="H309" s="135"/>
      <c r="I309" s="135"/>
      <c r="J309" s="135"/>
      <c r="K309" s="135"/>
      <c r="L309" s="135"/>
      <c r="M309" s="135"/>
      <c r="N309" s="135"/>
      <c r="O309" s="135"/>
      <c r="P309" s="135"/>
    </row>
    <row r="310" spans="1:16">
      <c r="A310" s="135"/>
      <c r="B310" s="135"/>
      <c r="C310" s="135"/>
      <c r="D310" s="135"/>
      <c r="E310" s="135"/>
      <c r="F310" s="135"/>
      <c r="G310" s="135"/>
      <c r="H310" s="135"/>
      <c r="I310" s="135"/>
      <c r="J310" s="135"/>
      <c r="K310" s="135"/>
      <c r="L310" s="135"/>
      <c r="M310" s="135"/>
      <c r="N310" s="135"/>
      <c r="O310" s="135"/>
      <c r="P310" s="135"/>
    </row>
    <row r="311" spans="1:16">
      <c r="A311" s="135"/>
      <c r="B311" s="135"/>
      <c r="C311" s="135"/>
      <c r="D311" s="135"/>
      <c r="E311" s="135"/>
      <c r="F311" s="135"/>
      <c r="G311" s="135"/>
      <c r="H311" s="135"/>
      <c r="I311" s="135"/>
      <c r="J311" s="135"/>
      <c r="K311" s="135"/>
      <c r="L311" s="135"/>
      <c r="M311" s="135"/>
      <c r="N311" s="135"/>
      <c r="O311" s="135"/>
      <c r="P311" s="135"/>
    </row>
    <row r="312" spans="1:16">
      <c r="A312" s="135"/>
      <c r="B312" s="135"/>
      <c r="C312" s="135"/>
      <c r="D312" s="135"/>
      <c r="E312" s="135"/>
      <c r="F312" s="135"/>
      <c r="G312" s="135"/>
      <c r="H312" s="135"/>
      <c r="I312" s="135"/>
      <c r="J312" s="135"/>
      <c r="K312" s="135"/>
      <c r="L312" s="135"/>
      <c r="M312" s="135"/>
      <c r="N312" s="135"/>
      <c r="O312" s="135"/>
      <c r="P312" s="135"/>
    </row>
    <row r="313" spans="1:16">
      <c r="A313" s="135"/>
      <c r="B313" s="135"/>
      <c r="C313" s="135"/>
      <c r="D313" s="135"/>
      <c r="E313" s="135"/>
      <c r="F313" s="135"/>
      <c r="G313" s="135"/>
      <c r="H313" s="135"/>
      <c r="I313" s="135"/>
      <c r="J313" s="135"/>
      <c r="K313" s="135"/>
      <c r="L313" s="135"/>
      <c r="M313" s="135"/>
      <c r="N313" s="135"/>
      <c r="O313" s="135"/>
      <c r="P313" s="135"/>
    </row>
    <row r="314" spans="1:16">
      <c r="A314" s="135"/>
      <c r="B314" s="135"/>
      <c r="C314" s="135"/>
      <c r="D314" s="135"/>
      <c r="E314" s="135"/>
      <c r="F314" s="135"/>
      <c r="G314" s="135"/>
      <c r="H314" s="135"/>
      <c r="I314" s="135"/>
      <c r="J314" s="135"/>
      <c r="K314" s="135"/>
      <c r="L314" s="135"/>
      <c r="M314" s="135"/>
      <c r="N314" s="135"/>
      <c r="O314" s="135"/>
      <c r="P314" s="135"/>
    </row>
    <row r="315" spans="1:16">
      <c r="A315" s="135"/>
      <c r="B315" s="135"/>
      <c r="C315" s="135"/>
      <c r="D315" s="135"/>
      <c r="E315" s="135"/>
      <c r="F315" s="135"/>
      <c r="G315" s="135"/>
      <c r="H315" s="135"/>
      <c r="I315" s="135"/>
      <c r="J315" s="135"/>
      <c r="K315" s="135"/>
      <c r="L315" s="135"/>
      <c r="M315" s="135"/>
      <c r="N315" s="135"/>
      <c r="O315" s="135"/>
      <c r="P315" s="135"/>
    </row>
    <row r="316" spans="1:16">
      <c r="A316" s="135"/>
      <c r="B316" s="135"/>
      <c r="C316" s="135"/>
      <c r="D316" s="135"/>
      <c r="E316" s="135"/>
      <c r="F316" s="135"/>
      <c r="G316" s="135"/>
      <c r="H316" s="135"/>
      <c r="I316" s="135"/>
      <c r="J316" s="135"/>
      <c r="K316" s="135"/>
      <c r="L316" s="135"/>
      <c r="M316" s="135"/>
      <c r="N316" s="135"/>
      <c r="O316" s="135"/>
      <c r="P316" s="135"/>
    </row>
    <row r="317" spans="1:16">
      <c r="A317" s="135"/>
      <c r="B317" s="135"/>
      <c r="C317" s="135"/>
      <c r="D317" s="135"/>
      <c r="E317" s="135"/>
      <c r="F317" s="135"/>
      <c r="G317" s="135"/>
      <c r="H317" s="135"/>
      <c r="I317" s="135"/>
      <c r="J317" s="135"/>
      <c r="K317" s="135"/>
      <c r="L317" s="135"/>
      <c r="M317" s="135"/>
      <c r="N317" s="135"/>
      <c r="O317" s="135"/>
      <c r="P317" s="135"/>
    </row>
    <row r="318" spans="1:16">
      <c r="A318" s="135"/>
      <c r="B318" s="135"/>
      <c r="C318" s="135"/>
      <c r="D318" s="135"/>
      <c r="E318" s="135"/>
      <c r="F318" s="135"/>
      <c r="G318" s="135"/>
      <c r="H318" s="135"/>
      <c r="I318" s="135"/>
      <c r="J318" s="135"/>
      <c r="K318" s="135"/>
      <c r="L318" s="135"/>
      <c r="M318" s="135"/>
      <c r="N318" s="135"/>
      <c r="O318" s="135"/>
      <c r="P318" s="135"/>
    </row>
    <row r="319" spans="1:16">
      <c r="A319" s="135"/>
      <c r="B319" s="135"/>
      <c r="C319" s="135"/>
      <c r="D319" s="135"/>
      <c r="E319" s="135"/>
      <c r="F319" s="135"/>
      <c r="G319" s="135"/>
      <c r="H319" s="135"/>
      <c r="I319" s="135"/>
      <c r="J319" s="135"/>
      <c r="K319" s="135"/>
      <c r="L319" s="135"/>
      <c r="M319" s="135"/>
      <c r="N319" s="135"/>
      <c r="O319" s="135"/>
      <c r="P319" s="135"/>
    </row>
    <row r="320" spans="1:16">
      <c r="A320" s="135"/>
      <c r="B320" s="135"/>
      <c r="C320" s="135"/>
      <c r="D320" s="135"/>
      <c r="E320" s="135"/>
      <c r="F320" s="135"/>
      <c r="G320" s="135"/>
      <c r="H320" s="135"/>
      <c r="I320" s="135"/>
      <c r="J320" s="135"/>
      <c r="K320" s="135"/>
      <c r="L320" s="135"/>
      <c r="M320" s="135"/>
      <c r="N320" s="135"/>
      <c r="O320" s="135"/>
      <c r="P320" s="135"/>
    </row>
    <row r="321" spans="1:16">
      <c r="A321" s="135"/>
      <c r="B321" s="135"/>
      <c r="C321" s="135"/>
      <c r="D321" s="135"/>
      <c r="E321" s="135"/>
      <c r="F321" s="135"/>
      <c r="G321" s="135"/>
      <c r="H321" s="135"/>
      <c r="I321" s="135"/>
      <c r="J321" s="135"/>
      <c r="K321" s="135"/>
      <c r="L321" s="135"/>
      <c r="M321" s="135"/>
      <c r="N321" s="135"/>
      <c r="O321" s="135"/>
      <c r="P321" s="135"/>
    </row>
    <row r="322" spans="1:16">
      <c r="A322" s="135"/>
      <c r="B322" s="135"/>
      <c r="C322" s="135"/>
      <c r="D322" s="135"/>
      <c r="E322" s="135"/>
      <c r="F322" s="135"/>
      <c r="G322" s="135"/>
      <c r="H322" s="135"/>
      <c r="I322" s="135"/>
      <c r="J322" s="135"/>
      <c r="K322" s="135"/>
      <c r="L322" s="135"/>
      <c r="M322" s="135"/>
      <c r="N322" s="135"/>
      <c r="O322" s="135"/>
      <c r="P322" s="135"/>
    </row>
    <row r="323" spans="1:16">
      <c r="A323" s="135"/>
      <c r="B323" s="135"/>
      <c r="C323" s="135"/>
      <c r="D323" s="135"/>
      <c r="E323" s="135"/>
      <c r="F323" s="135"/>
      <c r="G323" s="135"/>
      <c r="H323" s="135"/>
      <c r="I323" s="135"/>
      <c r="J323" s="135"/>
      <c r="K323" s="135"/>
      <c r="L323" s="135"/>
      <c r="M323" s="135"/>
      <c r="N323" s="135"/>
      <c r="O323" s="135"/>
      <c r="P323" s="135"/>
    </row>
    <row r="324" spans="1:16">
      <c r="A324" s="135"/>
      <c r="B324" s="135"/>
      <c r="C324" s="135"/>
      <c r="D324" s="135"/>
      <c r="E324" s="135"/>
      <c r="F324" s="135"/>
      <c r="G324" s="135"/>
      <c r="H324" s="135"/>
      <c r="I324" s="135"/>
      <c r="J324" s="135"/>
      <c r="K324" s="135"/>
      <c r="L324" s="135"/>
      <c r="M324" s="135"/>
      <c r="N324" s="135"/>
      <c r="O324" s="135"/>
      <c r="P324" s="135"/>
    </row>
    <row r="325" spans="1:16">
      <c r="A325" s="135"/>
      <c r="B325" s="135"/>
      <c r="C325" s="135"/>
      <c r="D325" s="135"/>
      <c r="E325" s="135"/>
      <c r="F325" s="135"/>
      <c r="G325" s="135"/>
      <c r="H325" s="135"/>
      <c r="I325" s="135"/>
      <c r="J325" s="135"/>
      <c r="K325" s="135"/>
      <c r="L325" s="135"/>
      <c r="M325" s="135"/>
      <c r="N325" s="135"/>
      <c r="O325" s="135"/>
      <c r="P325" s="135"/>
    </row>
    <row r="326" spans="1:16">
      <c r="A326" s="135"/>
      <c r="B326" s="135"/>
      <c r="C326" s="135"/>
      <c r="D326" s="135"/>
      <c r="E326" s="135"/>
      <c r="F326" s="135"/>
      <c r="G326" s="135"/>
      <c r="H326" s="135"/>
      <c r="I326" s="135"/>
      <c r="J326" s="135"/>
      <c r="K326" s="135"/>
      <c r="L326" s="135"/>
      <c r="M326" s="135"/>
      <c r="N326" s="135"/>
      <c r="O326" s="135"/>
      <c r="P326" s="135"/>
    </row>
    <row r="327" spans="1:16">
      <c r="A327" s="135"/>
      <c r="B327" s="135"/>
      <c r="C327" s="135"/>
      <c r="D327" s="135"/>
      <c r="E327" s="135"/>
      <c r="F327" s="135"/>
      <c r="G327" s="135"/>
      <c r="H327" s="135"/>
      <c r="I327" s="135"/>
      <c r="J327" s="135"/>
      <c r="K327" s="135"/>
      <c r="L327" s="135"/>
      <c r="M327" s="135"/>
      <c r="N327" s="135"/>
      <c r="O327" s="135"/>
      <c r="P327" s="135"/>
    </row>
    <row r="328" spans="1:16">
      <c r="A328" s="135"/>
      <c r="B328" s="135"/>
      <c r="C328" s="135"/>
      <c r="D328" s="135"/>
      <c r="E328" s="135"/>
      <c r="F328" s="135"/>
      <c r="G328" s="135"/>
      <c r="H328" s="135"/>
      <c r="I328" s="135"/>
      <c r="J328" s="135"/>
      <c r="K328" s="135"/>
      <c r="L328" s="135"/>
      <c r="M328" s="135"/>
      <c r="N328" s="135"/>
      <c r="O328" s="135"/>
      <c r="P328" s="135"/>
    </row>
    <row r="329" spans="1:16">
      <c r="A329" s="135"/>
      <c r="B329" s="135"/>
      <c r="C329" s="135"/>
      <c r="D329" s="135"/>
      <c r="E329" s="135"/>
      <c r="F329" s="135"/>
      <c r="G329" s="135"/>
      <c r="H329" s="135"/>
      <c r="I329" s="135"/>
      <c r="J329" s="135"/>
      <c r="K329" s="135"/>
      <c r="L329" s="135"/>
      <c r="M329" s="135"/>
      <c r="N329" s="135"/>
      <c r="O329" s="135"/>
      <c r="P329" s="135"/>
    </row>
    <row r="330" spans="1:16">
      <c r="A330" s="135"/>
      <c r="B330" s="135"/>
      <c r="C330" s="135"/>
      <c r="D330" s="135"/>
      <c r="E330" s="135"/>
      <c r="F330" s="135"/>
      <c r="G330" s="135"/>
      <c r="H330" s="135"/>
      <c r="I330" s="135"/>
      <c r="J330" s="135"/>
      <c r="K330" s="135"/>
      <c r="L330" s="135"/>
      <c r="M330" s="135"/>
      <c r="N330" s="135"/>
      <c r="O330" s="135"/>
      <c r="P330" s="135"/>
    </row>
    <row r="331" spans="1:16">
      <c r="A331" s="135"/>
      <c r="B331" s="135"/>
      <c r="C331" s="135"/>
      <c r="D331" s="135"/>
      <c r="E331" s="135"/>
      <c r="F331" s="135"/>
      <c r="G331" s="135"/>
      <c r="H331" s="135"/>
      <c r="I331" s="135"/>
      <c r="J331" s="135"/>
      <c r="K331" s="135"/>
      <c r="L331" s="135"/>
      <c r="M331" s="135"/>
      <c r="N331" s="135"/>
      <c r="O331" s="135"/>
      <c r="P331" s="135"/>
    </row>
    <row r="332" spans="1:16">
      <c r="A332" s="135"/>
      <c r="B332" s="135"/>
      <c r="C332" s="135"/>
      <c r="D332" s="135"/>
      <c r="E332" s="135"/>
      <c r="F332" s="135"/>
      <c r="G332" s="135"/>
      <c r="H332" s="135"/>
      <c r="I332" s="135"/>
      <c r="J332" s="135"/>
      <c r="K332" s="135"/>
      <c r="L332" s="135"/>
      <c r="M332" s="135"/>
      <c r="N332" s="135"/>
      <c r="O332" s="135"/>
      <c r="P332" s="135"/>
    </row>
    <row r="333" spans="1:16">
      <c r="A333" s="135"/>
      <c r="B333" s="135"/>
      <c r="C333" s="135"/>
      <c r="D333" s="135"/>
      <c r="E333" s="135"/>
      <c r="F333" s="135"/>
      <c r="G333" s="135"/>
      <c r="H333" s="135"/>
      <c r="I333" s="135"/>
      <c r="J333" s="135"/>
      <c r="K333" s="135"/>
      <c r="L333" s="135"/>
      <c r="M333" s="135"/>
      <c r="N333" s="135"/>
      <c r="O333" s="135"/>
      <c r="P333" s="135"/>
    </row>
    <row r="334" spans="1:16">
      <c r="A334" s="135"/>
      <c r="B334" s="135"/>
      <c r="C334" s="135"/>
      <c r="D334" s="135"/>
      <c r="E334" s="135"/>
      <c r="F334" s="135"/>
      <c r="G334" s="135"/>
      <c r="H334" s="135"/>
      <c r="I334" s="135"/>
      <c r="J334" s="135"/>
      <c r="K334" s="135"/>
      <c r="L334" s="135"/>
      <c r="M334" s="135"/>
      <c r="N334" s="135"/>
      <c r="O334" s="135"/>
      <c r="P334" s="135"/>
    </row>
    <row r="335" spans="1:16">
      <c r="A335" s="135"/>
      <c r="B335" s="135"/>
      <c r="C335" s="135"/>
      <c r="D335" s="135"/>
      <c r="E335" s="135"/>
      <c r="F335" s="135"/>
      <c r="G335" s="135"/>
      <c r="H335" s="135"/>
      <c r="I335" s="135"/>
      <c r="J335" s="135"/>
      <c r="K335" s="135"/>
      <c r="L335" s="135"/>
      <c r="M335" s="135"/>
      <c r="N335" s="135"/>
      <c r="O335" s="135"/>
      <c r="P335" s="135"/>
    </row>
    <row r="336" spans="1:16">
      <c r="A336" s="135"/>
      <c r="B336" s="135"/>
      <c r="C336" s="135"/>
      <c r="D336" s="135"/>
      <c r="E336" s="135"/>
      <c r="F336" s="135"/>
      <c r="G336" s="135"/>
      <c r="H336" s="135"/>
      <c r="I336" s="135"/>
      <c r="J336" s="135"/>
      <c r="K336" s="135"/>
      <c r="L336" s="135"/>
      <c r="M336" s="135"/>
      <c r="N336" s="135"/>
      <c r="O336" s="135"/>
      <c r="P336" s="135"/>
    </row>
    <row r="337" spans="1:1">
      <c r="A337" s="135"/>
    </row>
    <row r="338" spans="1:1">
      <c r="A338" s="135"/>
    </row>
    <row r="339" spans="1:1">
      <c r="A339" s="135"/>
    </row>
    <row r="340" spans="1:1">
      <c r="A340" s="135"/>
    </row>
    <row r="341" spans="1:1">
      <c r="A341" s="135"/>
    </row>
    <row r="342" spans="1:1">
      <c r="A342" s="135"/>
    </row>
    <row r="343" spans="1:1">
      <c r="A343" s="135"/>
    </row>
    <row r="344" spans="1:1">
      <c r="A344" s="135"/>
    </row>
    <row r="345" spans="1:1">
      <c r="A345" s="135"/>
    </row>
    <row r="346" spans="1:1">
      <c r="A346" s="135"/>
    </row>
    <row r="347" spans="1:1">
      <c r="A347" s="135"/>
    </row>
    <row r="348" spans="1:1">
      <c r="A348" s="135"/>
    </row>
    <row r="349" spans="1:1">
      <c r="A349" s="135"/>
    </row>
    <row r="350" spans="1:1">
      <c r="A350" s="135"/>
    </row>
    <row r="351" spans="1:1">
      <c r="A351" s="135"/>
    </row>
    <row r="352" spans="1:1">
      <c r="A352" s="135"/>
    </row>
    <row r="353" spans="1:1">
      <c r="A353" s="135"/>
    </row>
    <row r="354" spans="1:1">
      <c r="A354" s="135"/>
    </row>
    <row r="355" spans="1:1">
      <c r="A355" s="135"/>
    </row>
    <row r="356" spans="1:1">
      <c r="A356" s="135"/>
    </row>
    <row r="357" spans="1:1">
      <c r="A357" s="135"/>
    </row>
    <row r="358" spans="1:1">
      <c r="A358" s="135"/>
    </row>
    <row r="359" spans="1:1">
      <c r="A359" s="135"/>
    </row>
    <row r="360" spans="1:1">
      <c r="A360" s="135"/>
    </row>
    <row r="361" spans="1:1">
      <c r="A361" s="135"/>
    </row>
    <row r="362" spans="1:1">
      <c r="A362" s="135"/>
    </row>
    <row r="363" spans="1:1">
      <c r="A363" s="135"/>
    </row>
    <row r="364" spans="1:1">
      <c r="A364" s="135"/>
    </row>
    <row r="365" spans="1:1">
      <c r="A365" s="135"/>
    </row>
    <row r="366" spans="1:1">
      <c r="A366" s="135"/>
    </row>
    <row r="367" spans="1:1">
      <c r="A367" s="135"/>
    </row>
    <row r="368" spans="1:1">
      <c r="A368" s="135"/>
    </row>
    <row r="369" spans="1:1">
      <c r="A369" s="135"/>
    </row>
    <row r="370" spans="1:1">
      <c r="A370" s="135"/>
    </row>
    <row r="371" spans="1:1">
      <c r="A371" s="135"/>
    </row>
  </sheetData>
  <sheetProtection algorithmName="SHA-512" hashValue="Le0gOwwpNkb8BnxFEimErZVDRL6z/dhC0CXGoLZSLpXIectyIgl0T/pJ92vvPyM87wH1gNKvreagb4tgvC1GPw==" saltValue="32kK6/vGZCYxaQMkKtq3+A==" spinCount="100000" sheet="1" selectLockedCells="1"/>
  <dataConsolidate/>
  <mergeCells count="51">
    <mergeCell ref="C32:F32"/>
    <mergeCell ref="C33:F33"/>
    <mergeCell ref="C39:G39"/>
    <mergeCell ref="C45:F45"/>
    <mergeCell ref="B52:C52"/>
    <mergeCell ref="C40:F40"/>
    <mergeCell ref="C41:F41"/>
    <mergeCell ref="C42:F42"/>
    <mergeCell ref="C43:F43"/>
    <mergeCell ref="M2:N2"/>
    <mergeCell ref="C19:G19"/>
    <mergeCell ref="C20:G20"/>
    <mergeCell ref="C14:F14"/>
    <mergeCell ref="C15:F15"/>
    <mergeCell ref="C8:F8"/>
    <mergeCell ref="C9:F9"/>
    <mergeCell ref="C13:F13"/>
    <mergeCell ref="K6:N6"/>
    <mergeCell ref="C7:F7"/>
    <mergeCell ref="M7:M8"/>
    <mergeCell ref="M19:M20"/>
    <mergeCell ref="K4:M4"/>
    <mergeCell ref="K5:M5"/>
    <mergeCell ref="F4:I4"/>
    <mergeCell ref="F5:I5"/>
    <mergeCell ref="C10:F10"/>
    <mergeCell ref="C11:F11"/>
    <mergeCell ref="C12:F12"/>
    <mergeCell ref="C4:E5"/>
    <mergeCell ref="C28:G28"/>
    <mergeCell ref="C21:G21"/>
    <mergeCell ref="C22:G22"/>
    <mergeCell ref="C23:G23"/>
    <mergeCell ref="C24:G24"/>
    <mergeCell ref="C25:G25"/>
    <mergeCell ref="M28:M29"/>
    <mergeCell ref="C48:F48"/>
    <mergeCell ref="D52:F52"/>
    <mergeCell ref="D53:F53"/>
    <mergeCell ref="I52:I53"/>
    <mergeCell ref="M39:M40"/>
    <mergeCell ref="B53:C53"/>
    <mergeCell ref="C34:F34"/>
    <mergeCell ref="C35:F35"/>
    <mergeCell ref="C36:F36"/>
    <mergeCell ref="C46:F46"/>
    <mergeCell ref="C47:F47"/>
    <mergeCell ref="C29:F29"/>
    <mergeCell ref="C30:F30"/>
    <mergeCell ref="C31:F31"/>
    <mergeCell ref="C44:F44"/>
  </mergeCells>
  <printOptions horizontalCentered="1" verticalCentered="1"/>
  <pageMargins left="0" right="0" top="0.39370078740157483" bottom="0.39370078740157483" header="0" footer="0"/>
  <pageSetup scale="68" orientation="landscape" r:id="rId1"/>
  <headerFooter>
    <oddFooter>&amp;Z&amp;F</oddFooter>
  </headerFooter>
  <ignoredErrors>
    <ignoredError sqref="I16" formulaRange="1"/>
    <ignoredError xmlns:x16r3="http://schemas.microsoft.com/office/spreadsheetml/2018/08/main" sqref="F5" x16r3:misleadingFormat="1"/>
  </ignoredError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4E1CA-4BEA-42E2-A79E-6C0C411AC7A2}">
  <sheetPr>
    <tabColor theme="1" tint="4.9989318521683403E-2"/>
    <pageSetUpPr fitToPage="1"/>
  </sheetPr>
  <dimension ref="A1:BY185"/>
  <sheetViews>
    <sheetView showZeros="0" topLeftCell="A4" workbookViewId="0">
      <selection activeCell="C13" sqref="C13:F13"/>
    </sheetView>
  </sheetViews>
  <sheetFormatPr baseColWidth="10" defaultRowHeight="12.75" outlineLevelRow="1"/>
  <cols>
    <col min="1" max="1" width="3.85546875" customWidth="1"/>
    <col min="2" max="2" width="14.85546875"/>
    <col min="3" max="3" width="18.28515625" customWidth="1"/>
    <col min="4" max="5" width="16.5703125" customWidth="1"/>
    <col min="6" max="6" width="15" customWidth="1"/>
    <col min="7" max="7" width="16.28515625" customWidth="1"/>
    <col min="8" max="8" width="1.42578125" customWidth="1"/>
    <col min="9" max="9" width="15.42578125" customWidth="1"/>
    <col min="10" max="10" width="5.28515625" customWidth="1"/>
    <col min="11" max="11" width="18.7109375" customWidth="1"/>
    <col min="12" max="13" width="14.85546875"/>
    <col min="14" max="14" width="14.140625" customWidth="1"/>
  </cols>
  <sheetData>
    <row r="1" spans="1:77" ht="21" hidden="1" customHeight="1" outlineLevel="1">
      <c r="K1" s="13"/>
      <c r="L1" s="106">
        <v>0.5</v>
      </c>
      <c r="M1" s="106">
        <f>15/115</f>
        <v>0.13043478260869565</v>
      </c>
    </row>
    <row r="2" spans="1:77" ht="29.25" hidden="1" customHeight="1" outlineLevel="1">
      <c r="L2" s="107"/>
      <c r="M2" s="108" t="s">
        <v>46</v>
      </c>
    </row>
    <row r="3" spans="1:77" ht="13.5" hidden="1" outlineLevel="1" thickBot="1"/>
    <row r="4" spans="1:77" ht="16.5" customHeight="1" collapsed="1" thickBot="1">
      <c r="A4" s="132"/>
      <c r="B4" s="592"/>
      <c r="C4" s="816" t="s">
        <v>146</v>
      </c>
      <c r="D4" s="741"/>
      <c r="E4" s="742"/>
      <c r="F4" s="809" t="s">
        <v>0</v>
      </c>
      <c r="G4" s="810"/>
      <c r="H4" s="810"/>
      <c r="I4" s="811"/>
      <c r="J4" s="133"/>
      <c r="K4" s="795" t="s">
        <v>5</v>
      </c>
      <c r="L4" s="797"/>
      <c r="M4" s="22" t="s">
        <v>6</v>
      </c>
      <c r="N4" s="132"/>
      <c r="O4" s="422" t="s">
        <v>147</v>
      </c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</row>
    <row r="5" spans="1:77" ht="39" customHeight="1" thickBot="1">
      <c r="A5" s="132"/>
      <c r="B5" s="592"/>
      <c r="C5" s="743"/>
      <c r="D5" s="743"/>
      <c r="E5" s="744"/>
      <c r="F5" s="812" t="str">
        <f>'Time Sheet - Shop - Site '!H2</f>
        <v>Nom complet</v>
      </c>
      <c r="G5" s="813"/>
      <c r="H5" s="813"/>
      <c r="I5" s="814"/>
      <c r="J5" s="134"/>
      <c r="K5" s="806">
        <f>LOOKUP(M5,Period!A3:A55,Period!C3:C55)</f>
        <v>45654</v>
      </c>
      <c r="L5" s="807"/>
      <c r="M5" s="105">
        <f>'Time Sheet - Shop - Site '!P2</f>
        <v>1</v>
      </c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  <c r="BM5" s="132"/>
      <c r="BN5" s="132"/>
      <c r="BO5" s="132"/>
      <c r="BP5" s="132"/>
      <c r="BQ5" s="132"/>
      <c r="BR5" s="132"/>
      <c r="BS5" s="132"/>
      <c r="BT5" s="132"/>
      <c r="BU5" s="132"/>
      <c r="BV5" s="132"/>
      <c r="BW5" s="132"/>
      <c r="BX5" s="132"/>
      <c r="BY5" s="132"/>
    </row>
    <row r="6" spans="1:77" ht="13.5" thickBot="1">
      <c r="A6" s="132"/>
      <c r="B6" s="132"/>
      <c r="C6" s="132"/>
      <c r="D6" s="132"/>
      <c r="E6" s="132"/>
      <c r="F6" s="132"/>
      <c r="G6" s="132"/>
      <c r="H6" s="132"/>
      <c r="I6" s="150">
        <v>40</v>
      </c>
      <c r="J6" s="132"/>
      <c r="K6" s="823" t="s">
        <v>7</v>
      </c>
      <c r="L6" s="824"/>
      <c r="M6" s="825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  <c r="BG6" s="132"/>
      <c r="BH6" s="132"/>
      <c r="BI6" s="132"/>
      <c r="BJ6" s="132"/>
      <c r="BK6" s="132"/>
      <c r="BL6" s="132"/>
      <c r="BM6" s="132"/>
      <c r="BN6" s="132"/>
      <c r="BO6" s="132"/>
      <c r="BP6" s="132"/>
      <c r="BQ6" s="132"/>
      <c r="BR6" s="132"/>
      <c r="BS6" s="132"/>
      <c r="BT6" s="132"/>
      <c r="BU6" s="132"/>
      <c r="BV6" s="132"/>
      <c r="BW6" s="132"/>
      <c r="BX6" s="132"/>
      <c r="BY6" s="132"/>
    </row>
    <row r="7" spans="1:77" ht="26.25" thickBot="1">
      <c r="A7" s="132"/>
      <c r="B7" s="8" t="s">
        <v>2</v>
      </c>
      <c r="C7" s="707" t="s">
        <v>210</v>
      </c>
      <c r="D7" s="709"/>
      <c r="E7" s="709"/>
      <c r="F7" s="708"/>
      <c r="G7" s="472" t="s">
        <v>32</v>
      </c>
      <c r="H7" s="132"/>
      <c r="I7" s="37" t="s">
        <v>95</v>
      </c>
      <c r="J7" s="132"/>
      <c r="K7" s="32" t="s">
        <v>8</v>
      </c>
      <c r="L7" s="755" t="s">
        <v>72</v>
      </c>
      <c r="M7" s="32" t="s">
        <v>9</v>
      </c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2"/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</row>
    <row r="8" spans="1:77" ht="35.25" customHeight="1" thickBot="1">
      <c r="A8" s="132"/>
      <c r="B8" s="3" t="s">
        <v>3</v>
      </c>
      <c r="C8" s="735" t="s">
        <v>211</v>
      </c>
      <c r="D8" s="736"/>
      <c r="E8" s="736"/>
      <c r="F8" s="737"/>
      <c r="G8" s="487">
        <v>0.64</v>
      </c>
      <c r="H8" s="132"/>
      <c r="I8" s="56"/>
      <c r="J8" s="132"/>
      <c r="K8" s="595" t="s">
        <v>46</v>
      </c>
      <c r="L8" s="716"/>
      <c r="M8" s="192" t="s">
        <v>10</v>
      </c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2"/>
      <c r="BH8" s="132"/>
      <c r="BI8" s="132"/>
      <c r="BJ8" s="132"/>
      <c r="BK8" s="132"/>
      <c r="BL8" s="132"/>
      <c r="BM8" s="132"/>
      <c r="BN8" s="132"/>
      <c r="BO8" s="132"/>
      <c r="BP8" s="132"/>
      <c r="BQ8" s="132"/>
      <c r="BR8" s="132"/>
      <c r="BS8" s="132"/>
      <c r="BT8" s="132"/>
      <c r="BU8" s="132"/>
      <c r="BV8" s="132"/>
      <c r="BW8" s="132"/>
      <c r="BX8" s="132"/>
      <c r="BY8" s="132"/>
    </row>
    <row r="9" spans="1:77">
      <c r="A9" s="132"/>
      <c r="B9" s="205"/>
      <c r="C9" s="815"/>
      <c r="D9" s="727"/>
      <c r="E9" s="727"/>
      <c r="F9" s="728"/>
      <c r="G9" s="193"/>
      <c r="H9" s="135"/>
      <c r="I9" s="26">
        <f t="shared" ref="I9:I15" si="0">+IF(G9-$I$6&gt;0,(G9-$I$6)*$G$8,0)</f>
        <v>0</v>
      </c>
      <c r="K9" s="57">
        <f t="shared" ref="K9:K15" si="1">ROUND(I9*$M$1,2)</f>
        <v>0</v>
      </c>
      <c r="L9" s="214"/>
      <c r="M9" s="57">
        <f t="shared" ref="M9:M15" si="2">I9-K9</f>
        <v>0</v>
      </c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</row>
    <row r="10" spans="1:77">
      <c r="A10" s="132"/>
      <c r="B10" s="206"/>
      <c r="C10" s="766"/>
      <c r="D10" s="767"/>
      <c r="E10" s="767"/>
      <c r="F10" s="768"/>
      <c r="G10" s="194"/>
      <c r="H10" s="135"/>
      <c r="I10" s="27">
        <f t="shared" si="0"/>
        <v>0</v>
      </c>
      <c r="J10" s="132"/>
      <c r="K10" s="58">
        <f t="shared" si="1"/>
        <v>0</v>
      </c>
      <c r="L10" s="215"/>
      <c r="M10" s="58">
        <f t="shared" si="2"/>
        <v>0</v>
      </c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2"/>
      <c r="BI10" s="132"/>
      <c r="BJ10" s="132"/>
      <c r="BK10" s="132"/>
      <c r="BL10" s="132"/>
      <c r="BM10" s="132"/>
      <c r="BN10" s="132"/>
      <c r="BO10" s="132"/>
      <c r="BP10" s="132"/>
      <c r="BQ10" s="132"/>
      <c r="BR10" s="132"/>
      <c r="BS10" s="132"/>
      <c r="BT10" s="132"/>
      <c r="BU10" s="132"/>
      <c r="BV10" s="132"/>
      <c r="BW10" s="132"/>
      <c r="BX10" s="132"/>
      <c r="BY10" s="132"/>
    </row>
    <row r="11" spans="1:77">
      <c r="A11" s="132"/>
      <c r="B11" s="206"/>
      <c r="C11" s="766"/>
      <c r="D11" s="767"/>
      <c r="E11" s="767"/>
      <c r="F11" s="768"/>
      <c r="G11" s="194"/>
      <c r="H11" s="135"/>
      <c r="I11" s="27">
        <f t="shared" si="0"/>
        <v>0</v>
      </c>
      <c r="J11" s="132"/>
      <c r="K11" s="58">
        <f t="shared" si="1"/>
        <v>0</v>
      </c>
      <c r="L11" s="215"/>
      <c r="M11" s="58">
        <f t="shared" si="2"/>
        <v>0</v>
      </c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2"/>
      <c r="BG11" s="132"/>
      <c r="BH11" s="132"/>
      <c r="BI11" s="132"/>
      <c r="BJ11" s="132"/>
      <c r="BK11" s="132"/>
      <c r="BL11" s="132"/>
      <c r="BM11" s="132"/>
      <c r="BN11" s="132"/>
      <c r="BO11" s="132"/>
      <c r="BP11" s="132"/>
      <c r="BQ11" s="132"/>
      <c r="BR11" s="132"/>
      <c r="BS11" s="132"/>
      <c r="BT11" s="132"/>
      <c r="BU11" s="132"/>
      <c r="BV11" s="132"/>
      <c r="BW11" s="132"/>
      <c r="BX11" s="132"/>
      <c r="BY11" s="132"/>
    </row>
    <row r="12" spans="1:77">
      <c r="A12" s="132"/>
      <c r="B12" s="206"/>
      <c r="C12" s="766"/>
      <c r="D12" s="767"/>
      <c r="E12" s="767"/>
      <c r="F12" s="768"/>
      <c r="G12" s="194"/>
      <c r="H12" s="135"/>
      <c r="I12" s="27">
        <f t="shared" si="0"/>
        <v>0</v>
      </c>
      <c r="J12" s="132"/>
      <c r="K12" s="58">
        <f t="shared" si="1"/>
        <v>0</v>
      </c>
      <c r="L12" s="214"/>
      <c r="M12" s="58">
        <f t="shared" si="2"/>
        <v>0</v>
      </c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132"/>
      <c r="AR12" s="132"/>
      <c r="AS12" s="132"/>
      <c r="AT12" s="132"/>
      <c r="AU12" s="132"/>
      <c r="AV12" s="132"/>
      <c r="AW12" s="132"/>
      <c r="AX12" s="132"/>
      <c r="AY12" s="132"/>
      <c r="AZ12" s="132"/>
      <c r="BA12" s="132"/>
      <c r="BB12" s="132"/>
      <c r="BC12" s="132"/>
      <c r="BD12" s="132"/>
      <c r="BE12" s="132"/>
      <c r="BF12" s="132"/>
      <c r="BG12" s="132"/>
      <c r="BH12" s="132"/>
      <c r="BI12" s="132"/>
      <c r="BJ12" s="132"/>
      <c r="BK12" s="132"/>
      <c r="BL12" s="132"/>
      <c r="BM12" s="132"/>
      <c r="BN12" s="132"/>
      <c r="BO12" s="132"/>
      <c r="BP12" s="132"/>
      <c r="BQ12" s="132"/>
      <c r="BR12" s="132"/>
      <c r="BS12" s="132"/>
      <c r="BT12" s="132"/>
      <c r="BU12" s="132"/>
      <c r="BV12" s="132"/>
      <c r="BW12" s="132"/>
      <c r="BX12" s="132"/>
      <c r="BY12" s="132"/>
    </row>
    <row r="13" spans="1:77">
      <c r="A13" s="132"/>
      <c r="B13" s="203"/>
      <c r="C13" s="766"/>
      <c r="D13" s="767"/>
      <c r="E13" s="767"/>
      <c r="F13" s="768"/>
      <c r="G13" s="100"/>
      <c r="H13" s="135"/>
      <c r="I13" s="27">
        <f t="shared" si="0"/>
        <v>0</v>
      </c>
      <c r="J13" s="132"/>
      <c r="K13" s="58">
        <f t="shared" si="1"/>
        <v>0</v>
      </c>
      <c r="L13" s="215"/>
      <c r="M13" s="58">
        <f t="shared" si="2"/>
        <v>0</v>
      </c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132"/>
      <c r="AU13" s="132"/>
      <c r="AV13" s="132"/>
      <c r="AW13" s="132"/>
      <c r="AX13" s="132"/>
      <c r="AY13" s="132"/>
      <c r="AZ13" s="132"/>
      <c r="BA13" s="132"/>
      <c r="BB13" s="132"/>
      <c r="BC13" s="132"/>
      <c r="BD13" s="132"/>
      <c r="BE13" s="132"/>
      <c r="BF13" s="132"/>
      <c r="BG13" s="132"/>
      <c r="BH13" s="132"/>
      <c r="BI13" s="132"/>
      <c r="BJ13" s="132"/>
      <c r="BK13" s="132"/>
      <c r="BL13" s="132"/>
      <c r="BM13" s="132"/>
      <c r="BN13" s="132"/>
      <c r="BO13" s="132"/>
      <c r="BP13" s="132"/>
      <c r="BQ13" s="132"/>
      <c r="BR13" s="132"/>
      <c r="BS13" s="132"/>
      <c r="BT13" s="132"/>
      <c r="BU13" s="132"/>
      <c r="BV13" s="132"/>
      <c r="BW13" s="132"/>
      <c r="BX13" s="132"/>
      <c r="BY13" s="132"/>
    </row>
    <row r="14" spans="1:77" ht="13.5" thickBot="1">
      <c r="A14" s="132"/>
      <c r="B14" s="203"/>
      <c r="C14" s="766"/>
      <c r="D14" s="767"/>
      <c r="E14" s="767"/>
      <c r="F14" s="768"/>
      <c r="G14" s="100"/>
      <c r="H14" s="135"/>
      <c r="I14" s="27">
        <f t="shared" si="0"/>
        <v>0</v>
      </c>
      <c r="J14" s="132"/>
      <c r="K14" s="58">
        <f t="shared" si="1"/>
        <v>0</v>
      </c>
      <c r="L14" s="215"/>
      <c r="M14" s="58">
        <f t="shared" si="2"/>
        <v>0</v>
      </c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32"/>
      <c r="AP14" s="132"/>
      <c r="AQ14" s="132"/>
      <c r="AR14" s="132"/>
      <c r="AS14" s="132"/>
      <c r="AT14" s="132"/>
      <c r="AU14" s="132"/>
      <c r="AV14" s="132"/>
      <c r="AW14" s="132"/>
      <c r="AX14" s="132"/>
      <c r="AY14" s="132"/>
      <c r="AZ14" s="132"/>
      <c r="BA14" s="132"/>
      <c r="BB14" s="132"/>
      <c r="BC14" s="132"/>
      <c r="BD14" s="132"/>
      <c r="BE14" s="132"/>
      <c r="BF14" s="132"/>
      <c r="BG14" s="132"/>
      <c r="BH14" s="132"/>
      <c r="BI14" s="132"/>
      <c r="BJ14" s="132"/>
      <c r="BK14" s="132"/>
      <c r="BL14" s="132"/>
      <c r="BM14" s="132"/>
      <c r="BN14" s="132"/>
      <c r="BO14" s="132"/>
      <c r="BP14" s="132"/>
      <c r="BQ14" s="132"/>
      <c r="BR14" s="132"/>
      <c r="BS14" s="132"/>
      <c r="BT14" s="132"/>
      <c r="BU14" s="132"/>
      <c r="BV14" s="132"/>
      <c r="BW14" s="132"/>
      <c r="BX14" s="132"/>
      <c r="BY14" s="132"/>
    </row>
    <row r="15" spans="1:77" ht="13.5" thickBot="1">
      <c r="A15" s="132"/>
      <c r="B15" s="207"/>
      <c r="C15" s="756"/>
      <c r="D15" s="757"/>
      <c r="E15" s="757"/>
      <c r="F15" s="758"/>
      <c r="G15" s="195"/>
      <c r="H15" s="135"/>
      <c r="I15" s="27">
        <f t="shared" si="0"/>
        <v>0</v>
      </c>
      <c r="J15" s="132"/>
      <c r="K15" s="57">
        <f t="shared" si="1"/>
        <v>0</v>
      </c>
      <c r="L15" s="216"/>
      <c r="M15" s="58">
        <f t="shared" si="2"/>
        <v>0</v>
      </c>
      <c r="N15" s="7" t="s">
        <v>11</v>
      </c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  <c r="AO15" s="132"/>
      <c r="AP15" s="132"/>
      <c r="AQ15" s="132"/>
      <c r="AR15" s="132"/>
      <c r="AS15" s="132"/>
      <c r="AT15" s="132"/>
      <c r="AU15" s="132"/>
      <c r="AV15" s="132"/>
      <c r="AW15" s="132"/>
      <c r="AX15" s="132"/>
      <c r="AY15" s="132"/>
      <c r="AZ15" s="132"/>
      <c r="BA15" s="132"/>
      <c r="BB15" s="132"/>
      <c r="BC15" s="132"/>
      <c r="BD15" s="132"/>
      <c r="BE15" s="132"/>
      <c r="BF15" s="132"/>
      <c r="BG15" s="132"/>
      <c r="BH15" s="132"/>
      <c r="BI15" s="132"/>
      <c r="BJ15" s="132"/>
      <c r="BK15" s="132"/>
      <c r="BL15" s="132"/>
      <c r="BM15" s="132"/>
      <c r="BN15" s="132"/>
      <c r="BO15" s="132"/>
      <c r="BP15" s="132"/>
      <c r="BQ15" s="132"/>
      <c r="BR15" s="132"/>
      <c r="BS15" s="132"/>
      <c r="BT15" s="132"/>
      <c r="BU15" s="132"/>
      <c r="BV15" s="132"/>
      <c r="BW15" s="132"/>
      <c r="BX15" s="132"/>
      <c r="BY15" s="132"/>
    </row>
    <row r="16" spans="1:77" ht="13.5" thickBot="1">
      <c r="A16" s="132"/>
      <c r="B16" s="135"/>
      <c r="C16" s="135"/>
      <c r="D16" s="135"/>
      <c r="E16" s="135"/>
      <c r="F16" s="3" t="s">
        <v>1</v>
      </c>
      <c r="G16" s="168">
        <f>SUM(G9:G15)</f>
        <v>0</v>
      </c>
      <c r="H16" s="135"/>
      <c r="I16" s="29">
        <f>SUM(I9:I15)</f>
        <v>0</v>
      </c>
      <c r="J16" s="132"/>
      <c r="K16" s="59">
        <f>SUM(K9:K15)</f>
        <v>0</v>
      </c>
      <c r="L16" s="24"/>
      <c r="M16" s="59">
        <f>SUM(M9:M15)</f>
        <v>0</v>
      </c>
      <c r="N16" s="7">
        <v>54014</v>
      </c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132"/>
      <c r="AP16" s="132"/>
      <c r="AQ16" s="132"/>
      <c r="AR16" s="132"/>
      <c r="AS16" s="132"/>
      <c r="AT16" s="132"/>
      <c r="AU16" s="132"/>
      <c r="AV16" s="132"/>
      <c r="AW16" s="132"/>
      <c r="AX16" s="132"/>
      <c r="AY16" s="132"/>
      <c r="AZ16" s="132"/>
      <c r="BA16" s="132"/>
      <c r="BB16" s="132"/>
      <c r="BC16" s="132"/>
      <c r="BD16" s="132"/>
      <c r="BE16" s="132"/>
      <c r="BF16" s="132"/>
      <c r="BG16" s="132"/>
      <c r="BH16" s="132"/>
      <c r="BI16" s="132"/>
      <c r="BJ16" s="132"/>
      <c r="BK16" s="132"/>
      <c r="BL16" s="132"/>
      <c r="BM16" s="132"/>
      <c r="BN16" s="132"/>
      <c r="BO16" s="132"/>
      <c r="BP16" s="132"/>
      <c r="BQ16" s="132"/>
      <c r="BR16" s="132"/>
      <c r="BS16" s="132"/>
      <c r="BT16" s="132"/>
      <c r="BU16" s="132"/>
      <c r="BV16" s="132"/>
      <c r="BW16" s="132"/>
      <c r="BX16" s="132"/>
      <c r="BY16" s="132"/>
    </row>
    <row r="17" spans="1:77" ht="5.25" customHeight="1">
      <c r="A17" s="132"/>
      <c r="C17" s="132"/>
      <c r="D17" s="132"/>
      <c r="E17" s="132"/>
      <c r="F17" s="132"/>
      <c r="G17" s="132"/>
      <c r="H17" s="132"/>
      <c r="J17" s="132"/>
      <c r="K17" s="132"/>
      <c r="M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  <c r="AV17" s="132"/>
      <c r="AW17" s="132"/>
      <c r="AX17" s="132"/>
      <c r="AY17" s="132"/>
      <c r="AZ17" s="132"/>
      <c r="BA17" s="132"/>
      <c r="BB17" s="132"/>
      <c r="BC17" s="132"/>
      <c r="BD17" s="132"/>
      <c r="BE17" s="132"/>
      <c r="BF17" s="132"/>
      <c r="BG17" s="132"/>
      <c r="BH17" s="132"/>
      <c r="BI17" s="132"/>
      <c r="BJ17" s="132"/>
      <c r="BK17" s="132"/>
      <c r="BL17" s="132"/>
      <c r="BM17" s="132"/>
      <c r="BN17" s="132"/>
      <c r="BO17" s="132"/>
      <c r="BP17" s="132"/>
      <c r="BQ17" s="132"/>
      <c r="BR17" s="132"/>
      <c r="BS17" s="132"/>
      <c r="BT17" s="132"/>
      <c r="BU17" s="132"/>
      <c r="BV17" s="132"/>
      <c r="BW17" s="132"/>
      <c r="BX17" s="132"/>
      <c r="BY17" s="132"/>
    </row>
    <row r="18" spans="1:77" ht="5.25" customHeight="1" thickBot="1">
      <c r="A18" s="132"/>
      <c r="B18" s="132"/>
      <c r="H18" s="132"/>
      <c r="I18" s="132"/>
      <c r="J18" s="132"/>
      <c r="L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  <c r="AR18" s="132"/>
      <c r="AS18" s="132"/>
      <c r="AT18" s="132"/>
      <c r="AU18" s="132"/>
      <c r="AV18" s="132"/>
      <c r="AW18" s="132"/>
      <c r="AX18" s="132"/>
      <c r="AY18" s="132"/>
      <c r="AZ18" s="132"/>
      <c r="BA18" s="132"/>
      <c r="BB18" s="132"/>
      <c r="BC18" s="132"/>
      <c r="BD18" s="132"/>
      <c r="BE18" s="132"/>
      <c r="BF18" s="132"/>
      <c r="BG18" s="132"/>
      <c r="BH18" s="132"/>
      <c r="BI18" s="132"/>
      <c r="BJ18" s="132"/>
      <c r="BK18" s="132"/>
      <c r="BL18" s="132"/>
      <c r="BM18" s="132"/>
      <c r="BN18" s="132"/>
      <c r="BO18" s="132"/>
      <c r="BP18" s="132"/>
      <c r="BQ18" s="132"/>
      <c r="BR18" s="132"/>
      <c r="BS18" s="132"/>
      <c r="BT18" s="132"/>
      <c r="BU18" s="132"/>
      <c r="BV18" s="132"/>
      <c r="BW18" s="132"/>
      <c r="BX18" s="132"/>
      <c r="BY18" s="132"/>
    </row>
    <row r="19" spans="1:77" ht="13.5" thickBot="1">
      <c r="A19" s="132"/>
      <c r="B19" s="2" t="s">
        <v>21</v>
      </c>
      <c r="C19" s="781" t="s">
        <v>22</v>
      </c>
      <c r="D19" s="721"/>
      <c r="E19" s="721"/>
      <c r="F19" s="721"/>
      <c r="G19" s="722"/>
      <c r="H19" s="132"/>
      <c r="I19" s="2" t="s">
        <v>1</v>
      </c>
      <c r="J19" s="132"/>
      <c r="K19" s="32" t="s">
        <v>8</v>
      </c>
      <c r="L19" s="755" t="s">
        <v>72</v>
      </c>
      <c r="M19" s="32" t="s">
        <v>9</v>
      </c>
      <c r="N19" s="135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/>
      <c r="AW19" s="132"/>
      <c r="AX19" s="132"/>
      <c r="AY19" s="132"/>
      <c r="AZ19" s="132"/>
      <c r="BA19" s="132"/>
      <c r="BB19" s="132"/>
      <c r="BC19" s="132"/>
      <c r="BD19" s="132"/>
      <c r="BE19" s="132"/>
      <c r="BF19" s="132"/>
      <c r="BG19" s="132"/>
      <c r="BH19" s="132"/>
      <c r="BI19" s="132"/>
      <c r="BJ19" s="132"/>
      <c r="BK19" s="132"/>
      <c r="BL19" s="132"/>
      <c r="BM19" s="132"/>
      <c r="BN19" s="132"/>
      <c r="BO19" s="132"/>
      <c r="BP19" s="132"/>
      <c r="BQ19" s="132"/>
      <c r="BR19" s="132"/>
      <c r="BS19" s="132"/>
      <c r="BT19" s="132"/>
      <c r="BU19" s="132"/>
      <c r="BV19" s="132"/>
      <c r="BW19" s="132"/>
      <c r="BX19" s="132"/>
      <c r="BY19" s="132"/>
    </row>
    <row r="20" spans="1:77" ht="27" customHeight="1" thickBot="1">
      <c r="A20" s="132"/>
      <c r="B20" s="9" t="s">
        <v>3</v>
      </c>
      <c r="C20" s="820" t="s">
        <v>74</v>
      </c>
      <c r="D20" s="821"/>
      <c r="E20" s="821"/>
      <c r="F20" s="821"/>
      <c r="G20" s="822"/>
      <c r="H20" s="132"/>
      <c r="I20" s="104"/>
      <c r="J20" s="132"/>
      <c r="K20" s="593" t="s">
        <v>47</v>
      </c>
      <c r="L20" s="716"/>
      <c r="M20" s="192" t="s">
        <v>10</v>
      </c>
      <c r="N20" s="135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2"/>
      <c r="BA20" s="132"/>
      <c r="BB20" s="132"/>
      <c r="BC20" s="132"/>
      <c r="BD20" s="132"/>
      <c r="BE20" s="132"/>
      <c r="BF20" s="132"/>
      <c r="BG20" s="132"/>
      <c r="BH20" s="132"/>
      <c r="BI20" s="132"/>
      <c r="BJ20" s="132"/>
      <c r="BK20" s="132"/>
      <c r="BL20" s="132"/>
      <c r="BM20" s="132"/>
      <c r="BN20" s="132"/>
      <c r="BO20" s="132"/>
      <c r="BP20" s="132"/>
      <c r="BQ20" s="132"/>
      <c r="BR20" s="132"/>
      <c r="BS20" s="132"/>
      <c r="BT20" s="132"/>
      <c r="BU20" s="132"/>
      <c r="BV20" s="132"/>
      <c r="BW20" s="132"/>
      <c r="BX20" s="132"/>
      <c r="BY20" s="132"/>
    </row>
    <row r="21" spans="1:77" ht="14.85" customHeight="1" thickBot="1">
      <c r="A21" s="132"/>
      <c r="B21" s="202"/>
      <c r="C21" s="782" t="s">
        <v>52</v>
      </c>
      <c r="D21" s="783"/>
      <c r="E21" s="783"/>
      <c r="F21" s="783"/>
      <c r="G21" s="784"/>
      <c r="H21" s="135"/>
      <c r="I21" s="200"/>
      <c r="J21" s="132"/>
      <c r="K21" s="594">
        <f>$M$1*I21*$L$1</f>
        <v>0</v>
      </c>
      <c r="L21" s="214"/>
      <c r="M21" s="594">
        <f>I21-K21</f>
        <v>0</v>
      </c>
      <c r="N21" s="135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2"/>
      <c r="AR21" s="132"/>
      <c r="AS21" s="132"/>
      <c r="AT21" s="132"/>
      <c r="AU21" s="132"/>
      <c r="AV21" s="132"/>
      <c r="AW21" s="132"/>
      <c r="AX21" s="132"/>
      <c r="AY21" s="132"/>
      <c r="AZ21" s="132"/>
      <c r="BA21" s="132"/>
      <c r="BB21" s="132"/>
      <c r="BC21" s="132"/>
      <c r="BD21" s="132"/>
      <c r="BE21" s="132"/>
      <c r="BF21" s="132"/>
      <c r="BG21" s="132"/>
      <c r="BH21" s="132"/>
      <c r="BI21" s="132"/>
      <c r="BJ21" s="132"/>
      <c r="BK21" s="132"/>
      <c r="BL21" s="132"/>
      <c r="BM21" s="132"/>
      <c r="BN21" s="132"/>
      <c r="BO21" s="132"/>
      <c r="BP21" s="132"/>
      <c r="BQ21" s="132"/>
      <c r="BR21" s="132"/>
      <c r="BS21" s="132"/>
      <c r="BT21" s="132"/>
      <c r="BU21" s="132"/>
      <c r="BV21" s="132"/>
      <c r="BW21" s="132"/>
      <c r="BX21" s="132"/>
    </row>
    <row r="22" spans="1:77" ht="14.85" customHeight="1">
      <c r="A22" s="132"/>
      <c r="B22" s="203"/>
      <c r="C22" s="717" t="s">
        <v>53</v>
      </c>
      <c r="D22" s="718"/>
      <c r="E22" s="718"/>
      <c r="F22" s="718"/>
      <c r="G22" s="719"/>
      <c r="H22" s="135"/>
      <c r="I22" s="196"/>
      <c r="J22" s="132"/>
      <c r="K22" s="58">
        <f>$M$1*I22*$L$1</f>
        <v>0</v>
      </c>
      <c r="L22" s="215"/>
      <c r="M22" s="58">
        <f>I22-K22</f>
        <v>0</v>
      </c>
      <c r="N22" s="135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  <c r="AZ22" s="132"/>
      <c r="BA22" s="132"/>
      <c r="BB22" s="132"/>
      <c r="BC22" s="132"/>
      <c r="BD22" s="132"/>
      <c r="BE22" s="132"/>
      <c r="BF22" s="132"/>
      <c r="BG22" s="132"/>
      <c r="BH22" s="132"/>
      <c r="BI22" s="132"/>
      <c r="BJ22" s="132"/>
      <c r="BK22" s="132"/>
      <c r="BL22" s="132"/>
      <c r="BM22" s="132"/>
      <c r="BN22" s="132"/>
      <c r="BO22" s="132"/>
      <c r="BP22" s="132"/>
      <c r="BQ22" s="132"/>
      <c r="BR22" s="132"/>
      <c r="BS22" s="132"/>
      <c r="BT22" s="132"/>
      <c r="BU22" s="132"/>
      <c r="BV22" s="132"/>
      <c r="BW22" s="132"/>
      <c r="BX22" s="132"/>
      <c r="BY22" s="132"/>
    </row>
    <row r="23" spans="1:77" ht="14.85" customHeight="1">
      <c r="A23" s="132"/>
      <c r="B23" s="203"/>
      <c r="C23" s="766" t="s">
        <v>53</v>
      </c>
      <c r="D23" s="767"/>
      <c r="E23" s="767"/>
      <c r="F23" s="767"/>
      <c r="G23" s="768"/>
      <c r="H23" s="135"/>
      <c r="I23" s="197"/>
      <c r="J23" s="132"/>
      <c r="K23" s="58">
        <f>$M$1*I23*$L$1</f>
        <v>0</v>
      </c>
      <c r="L23" s="215"/>
      <c r="M23" s="58">
        <f>I23-K23</f>
        <v>0</v>
      </c>
      <c r="N23" s="135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2"/>
      <c r="AV23" s="132"/>
      <c r="AW23" s="132"/>
      <c r="AX23" s="132"/>
      <c r="AY23" s="132"/>
      <c r="AZ23" s="132"/>
      <c r="BA23" s="132"/>
      <c r="BB23" s="132"/>
      <c r="BC23" s="132"/>
      <c r="BD23" s="132"/>
      <c r="BE23" s="132"/>
      <c r="BF23" s="132"/>
      <c r="BG23" s="132"/>
      <c r="BH23" s="132"/>
      <c r="BI23" s="132"/>
      <c r="BJ23" s="132"/>
      <c r="BK23" s="132"/>
      <c r="BL23" s="132"/>
      <c r="BM23" s="132"/>
      <c r="BN23" s="132"/>
      <c r="BO23" s="132"/>
      <c r="BP23" s="132"/>
      <c r="BQ23" s="132"/>
      <c r="BR23" s="132"/>
      <c r="BS23" s="132"/>
      <c r="BT23" s="132"/>
      <c r="BU23" s="132"/>
      <c r="BV23" s="132"/>
      <c r="BW23" s="132"/>
      <c r="BX23" s="132"/>
      <c r="BY23" s="132"/>
    </row>
    <row r="24" spans="1:77" ht="14.85" customHeight="1" thickBot="1">
      <c r="A24" s="132"/>
      <c r="B24" s="203"/>
      <c r="C24" s="766" t="s">
        <v>53</v>
      </c>
      <c r="D24" s="767"/>
      <c r="E24" s="767"/>
      <c r="F24" s="767"/>
      <c r="G24" s="768"/>
      <c r="H24" s="135"/>
      <c r="I24" s="197"/>
      <c r="J24" s="132"/>
      <c r="K24" s="58">
        <f>$M$1*I24*$L$1</f>
        <v>0</v>
      </c>
      <c r="L24" s="215"/>
      <c r="M24" s="58">
        <f>I24-K24</f>
        <v>0</v>
      </c>
      <c r="N24" s="135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32"/>
      <c r="AO24" s="132"/>
      <c r="AP24" s="132"/>
      <c r="AQ24" s="132"/>
      <c r="AR24" s="132"/>
      <c r="AS24" s="132"/>
      <c r="AT24" s="132"/>
      <c r="AU24" s="132"/>
      <c r="AV24" s="132"/>
      <c r="AW24" s="132"/>
      <c r="AX24" s="132"/>
      <c r="AY24" s="132"/>
      <c r="AZ24" s="132"/>
      <c r="BA24" s="132"/>
      <c r="BB24" s="132"/>
      <c r="BC24" s="132"/>
      <c r="BD24" s="132"/>
      <c r="BE24" s="132"/>
      <c r="BF24" s="132"/>
      <c r="BG24" s="132"/>
      <c r="BH24" s="132"/>
      <c r="BI24" s="132"/>
      <c r="BJ24" s="132"/>
      <c r="BK24" s="132"/>
      <c r="BL24" s="132"/>
      <c r="BM24" s="132"/>
      <c r="BN24" s="132"/>
      <c r="BO24" s="132"/>
      <c r="BP24" s="132"/>
      <c r="BQ24" s="132"/>
      <c r="BR24" s="132"/>
      <c r="BS24" s="132"/>
      <c r="BT24" s="132"/>
      <c r="BU24" s="132"/>
      <c r="BV24" s="132"/>
      <c r="BW24" s="132"/>
      <c r="BX24" s="132"/>
      <c r="BY24" s="132"/>
    </row>
    <row r="25" spans="1:77" ht="14.85" customHeight="1" thickBot="1">
      <c r="A25" s="132"/>
      <c r="B25" s="204"/>
      <c r="C25" s="801" t="s">
        <v>53</v>
      </c>
      <c r="D25" s="802"/>
      <c r="E25" s="802"/>
      <c r="F25" s="802"/>
      <c r="G25" s="803"/>
      <c r="H25" s="135"/>
      <c r="I25" s="201"/>
      <c r="J25" s="132"/>
      <c r="K25" s="58">
        <f>$M$1*I25*$L$1</f>
        <v>0</v>
      </c>
      <c r="L25" s="214"/>
      <c r="M25" s="57">
        <f>I25-K25</f>
        <v>0</v>
      </c>
      <c r="N25" s="7" t="s">
        <v>11</v>
      </c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2"/>
      <c r="AR25" s="132"/>
      <c r="AS25" s="132"/>
      <c r="AT25" s="132"/>
      <c r="AU25" s="132"/>
      <c r="AV25" s="132"/>
      <c r="AW25" s="132"/>
      <c r="AX25" s="132"/>
      <c r="AY25" s="132"/>
      <c r="AZ25" s="132"/>
      <c r="BA25" s="132"/>
      <c r="BB25" s="132"/>
      <c r="BC25" s="132"/>
      <c r="BD25" s="132"/>
      <c r="BE25" s="132"/>
      <c r="BF25" s="132"/>
      <c r="BG25" s="132"/>
      <c r="BH25" s="132"/>
      <c r="BI25" s="132"/>
      <c r="BJ25" s="132"/>
      <c r="BK25" s="132"/>
      <c r="BL25" s="132"/>
      <c r="BM25" s="132"/>
      <c r="BN25" s="132"/>
      <c r="BO25" s="132"/>
      <c r="BP25" s="132"/>
      <c r="BQ25" s="132"/>
      <c r="BR25" s="132"/>
      <c r="BS25" s="132"/>
      <c r="BT25" s="132"/>
      <c r="BU25" s="132"/>
      <c r="BV25" s="132"/>
      <c r="BW25" s="132"/>
      <c r="BX25" s="132"/>
      <c r="BY25" s="132"/>
    </row>
    <row r="26" spans="1:77" ht="13.5" thickBot="1">
      <c r="A26" s="132"/>
      <c r="B26" s="135"/>
      <c r="C26" s="135"/>
      <c r="D26" s="135"/>
      <c r="E26" s="135"/>
      <c r="F26" s="137"/>
      <c r="G26" s="10" t="s">
        <v>1</v>
      </c>
      <c r="H26" s="135"/>
      <c r="I26" s="59">
        <f>SUM(I21:I25)</f>
        <v>0</v>
      </c>
      <c r="J26" s="132"/>
      <c r="K26" s="59">
        <f>SUM(K21:K25)</f>
        <v>0</v>
      </c>
      <c r="L26" s="24"/>
      <c r="M26" s="59">
        <f>SUM(M21:M25)</f>
        <v>0</v>
      </c>
      <c r="N26" s="7">
        <v>54017</v>
      </c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132"/>
      <c r="AR26" s="132"/>
      <c r="AS26" s="132"/>
      <c r="AT26" s="132"/>
      <c r="AU26" s="132"/>
      <c r="AV26" s="132"/>
      <c r="AW26" s="132"/>
      <c r="AX26" s="132"/>
      <c r="AY26" s="132"/>
      <c r="AZ26" s="132"/>
      <c r="BA26" s="132"/>
      <c r="BB26" s="132"/>
      <c r="BC26" s="132"/>
      <c r="BD26" s="132"/>
      <c r="BE26" s="132"/>
      <c r="BF26" s="132"/>
      <c r="BG26" s="132"/>
      <c r="BH26" s="132"/>
      <c r="BI26" s="132"/>
      <c r="BJ26" s="132"/>
      <c r="BK26" s="132"/>
      <c r="BL26" s="132"/>
      <c r="BM26" s="132"/>
      <c r="BN26" s="132"/>
      <c r="BO26" s="132"/>
      <c r="BP26" s="132"/>
      <c r="BQ26" s="132"/>
      <c r="BR26" s="132"/>
      <c r="BS26" s="132"/>
      <c r="BT26" s="132"/>
      <c r="BU26" s="132"/>
      <c r="BV26" s="132"/>
      <c r="BW26" s="132"/>
      <c r="BX26" s="132"/>
      <c r="BY26" s="132"/>
    </row>
    <row r="27" spans="1:77" ht="13.5" thickBot="1">
      <c r="A27" s="132"/>
      <c r="B27" s="132"/>
      <c r="C27" s="132"/>
      <c r="D27" s="132"/>
      <c r="E27" s="132"/>
      <c r="F27" s="132"/>
      <c r="H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  <c r="AM27" s="132"/>
      <c r="AN27" s="132"/>
      <c r="AO27" s="132"/>
      <c r="AP27" s="132"/>
      <c r="AQ27" s="132"/>
      <c r="AR27" s="132"/>
      <c r="AS27" s="132"/>
      <c r="AT27" s="132"/>
      <c r="AU27" s="132"/>
      <c r="AV27" s="132"/>
      <c r="AW27" s="132"/>
      <c r="AX27" s="132"/>
      <c r="AY27" s="132"/>
      <c r="AZ27" s="132"/>
      <c r="BA27" s="132"/>
      <c r="BB27" s="132"/>
      <c r="BC27" s="132"/>
      <c r="BD27" s="132"/>
      <c r="BE27" s="132"/>
      <c r="BF27" s="132"/>
      <c r="BG27" s="132"/>
      <c r="BH27" s="132"/>
      <c r="BI27" s="132"/>
      <c r="BJ27" s="132"/>
      <c r="BK27" s="132"/>
      <c r="BL27" s="132"/>
      <c r="BM27" s="132"/>
      <c r="BN27" s="132"/>
      <c r="BO27" s="132"/>
      <c r="BP27" s="132"/>
      <c r="BQ27" s="132"/>
      <c r="BR27" s="132"/>
      <c r="BS27" s="132"/>
      <c r="BT27" s="132"/>
      <c r="BU27" s="132"/>
      <c r="BV27" s="132"/>
      <c r="BW27" s="132"/>
      <c r="BX27" s="132"/>
      <c r="BY27" s="132"/>
    </row>
    <row r="28" spans="1:77" ht="13.5" thickBot="1">
      <c r="A28" s="132"/>
      <c r="B28" s="8" t="s">
        <v>24</v>
      </c>
      <c r="C28" s="781" t="s">
        <v>25</v>
      </c>
      <c r="D28" s="721"/>
      <c r="E28" s="721"/>
      <c r="F28" s="721"/>
      <c r="G28" s="722"/>
      <c r="H28" s="135"/>
      <c r="I28" s="2" t="s">
        <v>1</v>
      </c>
      <c r="J28" s="135"/>
      <c r="K28" s="32" t="s">
        <v>8</v>
      </c>
      <c r="L28" s="755" t="s">
        <v>72</v>
      </c>
      <c r="M28" s="32" t="s">
        <v>9</v>
      </c>
      <c r="N28" s="808" t="s">
        <v>11</v>
      </c>
      <c r="O28" s="135"/>
      <c r="P28" s="135"/>
      <c r="Q28" s="135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2"/>
      <c r="AK28" s="132"/>
      <c r="AL28" s="132"/>
      <c r="AM28" s="132"/>
      <c r="AN28" s="132"/>
      <c r="AO28" s="132"/>
      <c r="AP28" s="132"/>
      <c r="AQ28" s="132"/>
      <c r="AR28" s="132"/>
      <c r="AS28" s="132"/>
      <c r="AT28" s="132"/>
      <c r="AU28" s="132"/>
      <c r="AV28" s="132"/>
      <c r="AW28" s="132"/>
      <c r="AX28" s="132"/>
      <c r="AY28" s="132"/>
      <c r="AZ28" s="132"/>
      <c r="BA28" s="132"/>
      <c r="BB28" s="132"/>
      <c r="BC28" s="132"/>
      <c r="BD28" s="132"/>
      <c r="BE28" s="132"/>
      <c r="BF28" s="132"/>
      <c r="BG28" s="132"/>
      <c r="BH28" s="132"/>
      <c r="BI28" s="132"/>
      <c r="BJ28" s="132"/>
      <c r="BK28" s="132"/>
      <c r="BL28" s="132"/>
      <c r="BM28" s="132"/>
      <c r="BN28" s="132"/>
      <c r="BO28" s="132"/>
      <c r="BP28" s="132"/>
      <c r="BQ28" s="132"/>
      <c r="BR28" s="132"/>
      <c r="BS28" s="132"/>
      <c r="BT28" s="132"/>
      <c r="BU28" s="132"/>
      <c r="BV28" s="132"/>
      <c r="BW28" s="132"/>
      <c r="BX28" s="132"/>
      <c r="BY28" s="132"/>
    </row>
    <row r="29" spans="1:77" ht="26.25" thickBot="1">
      <c r="A29" s="132"/>
      <c r="B29" s="9" t="s">
        <v>3</v>
      </c>
      <c r="C29" s="817" t="s">
        <v>62</v>
      </c>
      <c r="D29" s="818"/>
      <c r="E29" s="818"/>
      <c r="F29" s="818"/>
      <c r="G29" s="48" t="s">
        <v>70</v>
      </c>
      <c r="H29" s="135"/>
      <c r="I29" s="102"/>
      <c r="J29" s="135"/>
      <c r="K29" s="147" t="s">
        <v>27</v>
      </c>
      <c r="L29" s="716"/>
      <c r="M29" s="192" t="s">
        <v>10</v>
      </c>
      <c r="N29" s="711"/>
      <c r="O29" s="135"/>
      <c r="P29" s="135"/>
      <c r="Q29" s="135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132"/>
      <c r="AK29" s="132"/>
      <c r="AL29" s="132"/>
      <c r="AM29" s="132"/>
      <c r="AN29" s="132"/>
      <c r="AO29" s="132"/>
      <c r="AP29" s="132"/>
      <c r="AQ29" s="132"/>
      <c r="AR29" s="132"/>
      <c r="AS29" s="132"/>
      <c r="AT29" s="132"/>
      <c r="AU29" s="132"/>
      <c r="AV29" s="132"/>
      <c r="AW29" s="132"/>
      <c r="AX29" s="132"/>
      <c r="AY29" s="132"/>
      <c r="AZ29" s="132"/>
      <c r="BA29" s="132"/>
      <c r="BB29" s="132"/>
      <c r="BC29" s="132"/>
      <c r="BD29" s="132"/>
      <c r="BE29" s="132"/>
      <c r="BF29" s="132"/>
      <c r="BG29" s="132"/>
      <c r="BH29" s="132"/>
      <c r="BI29" s="132"/>
      <c r="BJ29" s="132"/>
      <c r="BK29" s="132"/>
      <c r="BL29" s="132"/>
      <c r="BM29" s="132"/>
      <c r="BN29" s="132"/>
      <c r="BO29" s="132"/>
      <c r="BP29" s="132"/>
      <c r="BQ29" s="132"/>
      <c r="BR29" s="132"/>
      <c r="BS29" s="132"/>
      <c r="BT29" s="132"/>
      <c r="BU29" s="132"/>
      <c r="BV29" s="132"/>
      <c r="BW29" s="132"/>
      <c r="BX29" s="132"/>
      <c r="BY29" s="132"/>
    </row>
    <row r="30" spans="1:77">
      <c r="A30" s="132"/>
      <c r="B30" s="202"/>
      <c r="C30" s="815"/>
      <c r="D30" s="727"/>
      <c r="E30" s="727"/>
      <c r="F30" s="728"/>
      <c r="G30" s="209"/>
      <c r="H30" s="135"/>
      <c r="I30" s="167"/>
      <c r="J30" s="135"/>
      <c r="K30" s="28">
        <f>I30*$M$1</f>
        <v>0</v>
      </c>
      <c r="L30" s="214"/>
      <c r="M30" s="28">
        <f t="shared" ref="M30:M36" si="3">I30-K30</f>
        <v>0</v>
      </c>
      <c r="N30" s="214"/>
      <c r="O30" s="135"/>
      <c r="P30" s="135"/>
      <c r="Q30" s="135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132"/>
      <c r="AK30" s="132"/>
      <c r="AL30" s="132"/>
      <c r="AM30" s="132"/>
      <c r="AN30" s="132"/>
      <c r="AO30" s="132"/>
      <c r="AP30" s="132"/>
      <c r="AQ30" s="132"/>
      <c r="AR30" s="132"/>
      <c r="AS30" s="132"/>
      <c r="AT30" s="132"/>
      <c r="AU30" s="132"/>
      <c r="AV30" s="132"/>
      <c r="AW30" s="132"/>
      <c r="AX30" s="132"/>
      <c r="AY30" s="132"/>
      <c r="AZ30" s="132"/>
      <c r="BA30" s="132"/>
      <c r="BB30" s="132"/>
      <c r="BC30" s="132"/>
      <c r="BD30" s="132"/>
      <c r="BE30" s="132"/>
      <c r="BF30" s="132"/>
      <c r="BG30" s="132"/>
      <c r="BH30" s="132"/>
      <c r="BI30" s="132"/>
      <c r="BJ30" s="132"/>
      <c r="BK30" s="132"/>
      <c r="BL30" s="132"/>
      <c r="BM30" s="132"/>
      <c r="BN30" s="132"/>
      <c r="BO30" s="132"/>
      <c r="BP30" s="132"/>
      <c r="BQ30" s="132"/>
      <c r="BR30" s="132"/>
      <c r="BS30" s="132"/>
      <c r="BT30" s="132"/>
      <c r="BU30" s="132"/>
      <c r="BV30" s="132"/>
      <c r="BW30" s="132"/>
      <c r="BX30" s="132"/>
      <c r="BY30" s="132"/>
    </row>
    <row r="31" spans="1:77">
      <c r="A31" s="132"/>
      <c r="B31" s="203"/>
      <c r="C31" s="766"/>
      <c r="D31" s="767"/>
      <c r="E31" s="767"/>
      <c r="F31" s="768"/>
      <c r="G31" s="210"/>
      <c r="H31" s="135"/>
      <c r="I31" s="97"/>
      <c r="J31" s="135"/>
      <c r="K31" s="27">
        <f t="shared" ref="K31:K36" si="4">I31*$M$1</f>
        <v>0</v>
      </c>
      <c r="L31" s="215"/>
      <c r="M31" s="27">
        <f t="shared" si="3"/>
        <v>0</v>
      </c>
      <c r="N31" s="215"/>
      <c r="O31" s="135"/>
      <c r="P31" s="135"/>
      <c r="Q31" s="135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32"/>
      <c r="AO31" s="132"/>
      <c r="AP31" s="132"/>
      <c r="AQ31" s="132"/>
      <c r="AR31" s="132"/>
      <c r="AS31" s="132"/>
      <c r="AT31" s="132"/>
      <c r="AU31" s="132"/>
      <c r="AV31" s="132"/>
      <c r="AW31" s="132"/>
      <c r="AX31" s="132"/>
      <c r="AY31" s="132"/>
      <c r="AZ31" s="132"/>
      <c r="BA31" s="132"/>
      <c r="BB31" s="132"/>
      <c r="BC31" s="132"/>
      <c r="BD31" s="132"/>
      <c r="BE31" s="132"/>
      <c r="BF31" s="132"/>
      <c r="BG31" s="132"/>
      <c r="BH31" s="132"/>
      <c r="BI31" s="132"/>
      <c r="BJ31" s="132"/>
      <c r="BK31" s="132"/>
      <c r="BL31" s="132"/>
      <c r="BM31" s="132"/>
      <c r="BN31" s="132"/>
      <c r="BO31" s="132"/>
      <c r="BP31" s="132"/>
      <c r="BQ31" s="132"/>
      <c r="BR31" s="132"/>
      <c r="BS31" s="132"/>
      <c r="BT31" s="132"/>
      <c r="BU31" s="132"/>
      <c r="BV31" s="132"/>
      <c r="BW31" s="132"/>
      <c r="BX31" s="132"/>
      <c r="BY31" s="132"/>
    </row>
    <row r="32" spans="1:77">
      <c r="A32" s="132"/>
      <c r="B32" s="203"/>
      <c r="C32" s="766"/>
      <c r="D32" s="767"/>
      <c r="E32" s="767"/>
      <c r="F32" s="768"/>
      <c r="G32" s="210"/>
      <c r="H32" s="135"/>
      <c r="I32" s="97"/>
      <c r="J32" s="135"/>
      <c r="K32" s="27">
        <f t="shared" si="4"/>
        <v>0</v>
      </c>
      <c r="L32" s="215"/>
      <c r="M32" s="27">
        <f t="shared" si="3"/>
        <v>0</v>
      </c>
      <c r="N32" s="215"/>
      <c r="O32" s="135"/>
      <c r="P32" s="135"/>
      <c r="Q32" s="135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/>
      <c r="AK32" s="132"/>
      <c r="AL32" s="132"/>
      <c r="AM32" s="132"/>
      <c r="AN32" s="132"/>
      <c r="AO32" s="132"/>
      <c r="AP32" s="132"/>
      <c r="AQ32" s="132"/>
      <c r="AR32" s="132"/>
      <c r="AS32" s="132"/>
      <c r="AT32" s="132"/>
      <c r="AU32" s="132"/>
      <c r="AV32" s="132"/>
      <c r="AW32" s="132"/>
      <c r="AX32" s="132"/>
      <c r="AY32" s="132"/>
      <c r="AZ32" s="132"/>
      <c r="BA32" s="132"/>
      <c r="BB32" s="132"/>
      <c r="BC32" s="132"/>
      <c r="BD32" s="132"/>
      <c r="BE32" s="132"/>
      <c r="BF32" s="132"/>
      <c r="BG32" s="132"/>
      <c r="BH32" s="132"/>
      <c r="BI32" s="132"/>
      <c r="BJ32" s="132"/>
      <c r="BK32" s="132"/>
      <c r="BL32" s="132"/>
      <c r="BM32" s="132"/>
      <c r="BN32" s="132"/>
      <c r="BO32" s="132"/>
      <c r="BP32" s="132"/>
      <c r="BQ32" s="132"/>
      <c r="BR32" s="132"/>
      <c r="BS32" s="132"/>
      <c r="BT32" s="132"/>
      <c r="BU32" s="132"/>
      <c r="BV32" s="132"/>
      <c r="BW32" s="132"/>
      <c r="BX32" s="132"/>
      <c r="BY32" s="132"/>
    </row>
    <row r="33" spans="1:77">
      <c r="A33" s="132"/>
      <c r="B33" s="203"/>
      <c r="C33" s="766"/>
      <c r="D33" s="767"/>
      <c r="E33" s="767"/>
      <c r="F33" s="768"/>
      <c r="G33" s="210"/>
      <c r="H33" s="135"/>
      <c r="I33" s="97"/>
      <c r="J33" s="135"/>
      <c r="K33" s="27">
        <f t="shared" si="4"/>
        <v>0</v>
      </c>
      <c r="L33" s="215"/>
      <c r="M33" s="27">
        <f t="shared" si="3"/>
        <v>0</v>
      </c>
      <c r="N33" s="215"/>
      <c r="O33" s="135"/>
      <c r="P33" s="135"/>
      <c r="Q33" s="135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2"/>
      <c r="AT33" s="132"/>
      <c r="AU33" s="132"/>
      <c r="AV33" s="132"/>
      <c r="AW33" s="132"/>
      <c r="AX33" s="132"/>
      <c r="AY33" s="132"/>
      <c r="AZ33" s="132"/>
      <c r="BA33" s="132"/>
      <c r="BB33" s="132"/>
      <c r="BC33" s="132"/>
      <c r="BD33" s="132"/>
      <c r="BE33" s="132"/>
      <c r="BF33" s="132"/>
      <c r="BG33" s="132"/>
      <c r="BH33" s="132"/>
      <c r="BI33" s="132"/>
      <c r="BJ33" s="132"/>
      <c r="BK33" s="132"/>
      <c r="BL33" s="132"/>
      <c r="BM33" s="132"/>
      <c r="BN33" s="132"/>
      <c r="BO33" s="132"/>
      <c r="BP33" s="132"/>
      <c r="BQ33" s="132"/>
      <c r="BR33" s="132"/>
      <c r="BS33" s="132"/>
      <c r="BT33" s="132"/>
      <c r="BU33" s="132"/>
      <c r="BV33" s="132"/>
      <c r="BW33" s="132"/>
      <c r="BX33" s="132"/>
      <c r="BY33" s="132"/>
    </row>
    <row r="34" spans="1:77">
      <c r="A34" s="132"/>
      <c r="B34" s="203"/>
      <c r="C34" s="766"/>
      <c r="D34" s="767"/>
      <c r="E34" s="767"/>
      <c r="F34" s="768"/>
      <c r="G34" s="210"/>
      <c r="H34" s="135"/>
      <c r="I34" s="97"/>
      <c r="J34" s="135"/>
      <c r="K34" s="27">
        <f t="shared" si="4"/>
        <v>0</v>
      </c>
      <c r="L34" s="215"/>
      <c r="M34" s="27">
        <f t="shared" si="3"/>
        <v>0</v>
      </c>
      <c r="N34" s="215"/>
      <c r="O34" s="135"/>
      <c r="P34" s="135"/>
      <c r="Q34" s="135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2"/>
      <c r="BI34" s="132"/>
      <c r="BJ34" s="132"/>
      <c r="BK34" s="132"/>
      <c r="BL34" s="132"/>
      <c r="BM34" s="132"/>
      <c r="BN34" s="132"/>
      <c r="BO34" s="132"/>
      <c r="BP34" s="132"/>
      <c r="BQ34" s="132"/>
      <c r="BR34" s="132"/>
      <c r="BS34" s="132"/>
      <c r="BT34" s="132"/>
      <c r="BU34" s="132"/>
      <c r="BV34" s="132"/>
      <c r="BW34" s="132"/>
      <c r="BX34" s="132"/>
      <c r="BY34" s="132"/>
    </row>
    <row r="35" spans="1:77">
      <c r="A35" s="132"/>
      <c r="B35" s="203"/>
      <c r="C35" s="766"/>
      <c r="D35" s="767"/>
      <c r="E35" s="767"/>
      <c r="F35" s="768"/>
      <c r="G35" s="210"/>
      <c r="H35" s="135"/>
      <c r="I35" s="97"/>
      <c r="J35" s="135"/>
      <c r="K35" s="27">
        <f t="shared" si="4"/>
        <v>0</v>
      </c>
      <c r="L35" s="215"/>
      <c r="M35" s="27">
        <f t="shared" si="3"/>
        <v>0</v>
      </c>
      <c r="N35" s="215"/>
      <c r="O35" s="135"/>
      <c r="P35" s="135"/>
      <c r="Q35" s="135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32"/>
      <c r="AO35" s="132"/>
      <c r="AP35" s="132"/>
      <c r="AQ35" s="132"/>
      <c r="AR35" s="132"/>
      <c r="AS35" s="132"/>
      <c r="AT35" s="132"/>
      <c r="AU35" s="132"/>
      <c r="AV35" s="132"/>
      <c r="AW35" s="132"/>
      <c r="AX35" s="132"/>
      <c r="AY35" s="132"/>
      <c r="AZ35" s="132"/>
      <c r="BA35" s="132"/>
      <c r="BB35" s="132"/>
      <c r="BC35" s="132"/>
      <c r="BD35" s="132"/>
      <c r="BE35" s="132"/>
      <c r="BF35" s="132"/>
      <c r="BG35" s="132"/>
      <c r="BH35" s="132"/>
      <c r="BI35" s="132"/>
      <c r="BJ35" s="132"/>
      <c r="BK35" s="132"/>
      <c r="BL35" s="132"/>
      <c r="BM35" s="132"/>
      <c r="BN35" s="132"/>
      <c r="BO35" s="132"/>
      <c r="BP35" s="132"/>
      <c r="BQ35" s="132"/>
      <c r="BR35" s="132"/>
      <c r="BS35" s="132"/>
      <c r="BT35" s="132"/>
      <c r="BU35" s="132"/>
      <c r="BV35" s="132"/>
      <c r="BW35" s="132"/>
      <c r="BX35" s="132"/>
      <c r="BY35" s="132"/>
    </row>
    <row r="36" spans="1:77" ht="13.5" thickBot="1">
      <c r="A36" s="132"/>
      <c r="B36" s="208"/>
      <c r="C36" s="717"/>
      <c r="D36" s="718"/>
      <c r="E36" s="718"/>
      <c r="F36" s="719"/>
      <c r="G36" s="211"/>
      <c r="H36" s="135"/>
      <c r="I36" s="199"/>
      <c r="J36" s="135"/>
      <c r="K36" s="28">
        <f t="shared" si="4"/>
        <v>0</v>
      </c>
      <c r="L36" s="214"/>
      <c r="M36" s="28">
        <f t="shared" si="3"/>
        <v>0</v>
      </c>
      <c r="N36" s="214"/>
      <c r="O36" s="135"/>
      <c r="P36" s="135"/>
      <c r="Q36" s="135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  <c r="AM36" s="132"/>
      <c r="AN36" s="132"/>
      <c r="AO36" s="132"/>
      <c r="AP36" s="132"/>
      <c r="AQ36" s="132"/>
      <c r="AR36" s="132"/>
      <c r="AS36" s="132"/>
      <c r="AT36" s="132"/>
      <c r="AU36" s="132"/>
      <c r="AV36" s="132"/>
      <c r="AW36" s="132"/>
      <c r="AX36" s="132"/>
      <c r="AY36" s="132"/>
      <c r="AZ36" s="132"/>
      <c r="BA36" s="132"/>
      <c r="BB36" s="132"/>
      <c r="BC36" s="132"/>
      <c r="BD36" s="132"/>
      <c r="BE36" s="132"/>
      <c r="BF36" s="132"/>
      <c r="BG36" s="132"/>
      <c r="BH36" s="132"/>
      <c r="BI36" s="132"/>
      <c r="BJ36" s="132"/>
      <c r="BK36" s="132"/>
      <c r="BL36" s="132"/>
      <c r="BM36" s="132"/>
      <c r="BN36" s="132"/>
      <c r="BO36" s="132"/>
      <c r="BP36" s="132"/>
      <c r="BQ36" s="132"/>
      <c r="BR36" s="132"/>
      <c r="BS36" s="132"/>
      <c r="BT36" s="132"/>
      <c r="BU36" s="132"/>
      <c r="BV36" s="132"/>
      <c r="BW36" s="132"/>
      <c r="BX36" s="132"/>
      <c r="BY36" s="132"/>
    </row>
    <row r="37" spans="1:77" ht="13.5" thickBot="1">
      <c r="A37" s="132"/>
      <c r="B37" s="138"/>
      <c r="C37" s="138"/>
      <c r="D37" s="138"/>
      <c r="E37" s="138"/>
      <c r="F37" s="138"/>
      <c r="G37" s="10" t="s">
        <v>1</v>
      </c>
      <c r="H37" s="135"/>
      <c r="I37" s="29">
        <f>SUM(I30:I36)</f>
        <v>0</v>
      </c>
      <c r="J37" s="135"/>
      <c r="K37" s="29">
        <f>SUM(K30:K36)</f>
        <v>0</v>
      </c>
      <c r="L37" s="24"/>
      <c r="M37" s="29">
        <f>SUM(M30:M36)</f>
        <v>0</v>
      </c>
      <c r="N37" s="24"/>
      <c r="O37" s="135"/>
      <c r="P37" s="135"/>
      <c r="Q37" s="135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32"/>
      <c r="AO37" s="132"/>
      <c r="AP37" s="132"/>
      <c r="AQ37" s="132"/>
      <c r="AR37" s="132"/>
      <c r="AS37" s="132"/>
      <c r="AT37" s="132"/>
      <c r="AU37" s="132"/>
      <c r="AV37" s="132"/>
      <c r="AW37" s="132"/>
      <c r="AX37" s="132"/>
      <c r="AY37" s="132"/>
      <c r="AZ37" s="132"/>
      <c r="BA37" s="132"/>
      <c r="BB37" s="132"/>
      <c r="BC37" s="132"/>
      <c r="BD37" s="132"/>
      <c r="BE37" s="132"/>
      <c r="BF37" s="132"/>
      <c r="BG37" s="132"/>
      <c r="BH37" s="132"/>
      <c r="BI37" s="132"/>
      <c r="BJ37" s="132"/>
      <c r="BK37" s="132"/>
      <c r="BL37" s="132"/>
      <c r="BM37" s="132"/>
      <c r="BN37" s="132"/>
      <c r="BO37" s="132"/>
      <c r="BP37" s="132"/>
      <c r="BQ37" s="132"/>
      <c r="BR37" s="132"/>
      <c r="BS37" s="132"/>
      <c r="BT37" s="132"/>
      <c r="BU37" s="132"/>
      <c r="BV37" s="132"/>
      <c r="BW37" s="132"/>
      <c r="BX37" s="132"/>
      <c r="BY37" s="132"/>
    </row>
    <row r="38" spans="1:77" ht="13.5" thickBot="1">
      <c r="A38" s="132"/>
      <c r="B38" s="135"/>
      <c r="C38" s="135"/>
      <c r="D38" s="135"/>
      <c r="E38" s="135"/>
      <c r="F38" s="135"/>
      <c r="G38" s="1"/>
      <c r="H38" s="135"/>
      <c r="I38" s="1"/>
      <c r="J38" s="135"/>
      <c r="K38" s="135"/>
      <c r="L38" s="135"/>
      <c r="M38" s="135"/>
      <c r="N38" s="135"/>
      <c r="O38" s="135"/>
      <c r="P38" s="135"/>
      <c r="Q38" s="135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  <c r="AJ38" s="132"/>
      <c r="AK38" s="132"/>
      <c r="AL38" s="132"/>
      <c r="AM38" s="132"/>
      <c r="AN38" s="132"/>
      <c r="AO38" s="132"/>
      <c r="AP38" s="132"/>
      <c r="AQ38" s="132"/>
      <c r="AR38" s="132"/>
      <c r="AS38" s="132"/>
      <c r="AT38" s="132"/>
      <c r="AU38" s="132"/>
      <c r="AV38" s="132"/>
      <c r="AW38" s="132"/>
      <c r="AX38" s="132"/>
      <c r="AY38" s="132"/>
      <c r="AZ38" s="132"/>
      <c r="BA38" s="132"/>
      <c r="BB38" s="132"/>
      <c r="BC38" s="132"/>
      <c r="BD38" s="132"/>
      <c r="BE38" s="132"/>
      <c r="BF38" s="132"/>
      <c r="BG38" s="132"/>
      <c r="BH38" s="132"/>
      <c r="BI38" s="132"/>
      <c r="BJ38" s="132"/>
      <c r="BK38" s="132"/>
      <c r="BL38" s="132"/>
      <c r="BM38" s="132"/>
      <c r="BN38" s="132"/>
      <c r="BO38" s="132"/>
      <c r="BP38" s="132"/>
      <c r="BQ38" s="132"/>
      <c r="BR38" s="132"/>
      <c r="BS38" s="132"/>
      <c r="BT38" s="132"/>
      <c r="BU38" s="132"/>
      <c r="BV38" s="132"/>
      <c r="BW38" s="132"/>
      <c r="BX38" s="132"/>
      <c r="BY38" s="132"/>
    </row>
    <row r="39" spans="1:77" ht="13.5" thickBot="1">
      <c r="A39" s="132"/>
      <c r="B39" s="8" t="s">
        <v>24</v>
      </c>
      <c r="C39" s="781" t="s">
        <v>25</v>
      </c>
      <c r="D39" s="721"/>
      <c r="E39" s="721"/>
      <c r="F39" s="721"/>
      <c r="G39" s="722"/>
      <c r="H39" s="135"/>
      <c r="I39" s="2" t="s">
        <v>1</v>
      </c>
      <c r="J39" s="135"/>
      <c r="K39" s="32" t="s">
        <v>8</v>
      </c>
      <c r="L39" s="755" t="s">
        <v>72</v>
      </c>
      <c r="M39" s="32" t="s">
        <v>9</v>
      </c>
      <c r="N39" s="808" t="s">
        <v>11</v>
      </c>
      <c r="O39" s="135"/>
      <c r="P39" s="135"/>
      <c r="Q39" s="135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/>
      <c r="AG39" s="132"/>
      <c r="AH39" s="132"/>
      <c r="AI39" s="132"/>
      <c r="AJ39" s="132"/>
      <c r="AK39" s="132"/>
      <c r="AL39" s="132"/>
      <c r="AM39" s="132"/>
      <c r="AN39" s="132"/>
      <c r="AO39" s="132"/>
      <c r="AP39" s="132"/>
      <c r="AQ39" s="132"/>
      <c r="AR39" s="132"/>
      <c r="AS39" s="132"/>
      <c r="AT39" s="132"/>
      <c r="AU39" s="132"/>
      <c r="AV39" s="132"/>
      <c r="AW39" s="132"/>
      <c r="AX39" s="132"/>
      <c r="AY39" s="132"/>
      <c r="AZ39" s="132"/>
      <c r="BA39" s="132"/>
      <c r="BB39" s="132"/>
      <c r="BC39" s="132"/>
      <c r="BD39" s="132"/>
      <c r="BE39" s="132"/>
      <c r="BF39" s="132"/>
      <c r="BG39" s="132"/>
      <c r="BH39" s="132"/>
      <c r="BI39" s="132"/>
      <c r="BJ39" s="132"/>
      <c r="BK39" s="132"/>
      <c r="BL39" s="132"/>
      <c r="BM39" s="132"/>
      <c r="BN39" s="132"/>
      <c r="BO39" s="132"/>
      <c r="BP39" s="132"/>
      <c r="BQ39" s="132"/>
      <c r="BR39" s="132"/>
      <c r="BS39" s="132"/>
      <c r="BT39" s="132"/>
      <c r="BU39" s="132"/>
      <c r="BV39" s="132"/>
      <c r="BW39" s="132"/>
      <c r="BX39" s="132"/>
      <c r="BY39" s="132"/>
    </row>
    <row r="40" spans="1:77" ht="26.25" thickBot="1">
      <c r="A40" s="132"/>
      <c r="B40" s="9" t="s">
        <v>3</v>
      </c>
      <c r="C40" s="819" t="s">
        <v>64</v>
      </c>
      <c r="D40" s="713"/>
      <c r="E40" s="713"/>
      <c r="F40" s="714"/>
      <c r="G40" s="55" t="s">
        <v>63</v>
      </c>
      <c r="H40" s="135"/>
      <c r="I40" s="102"/>
      <c r="J40" s="135"/>
      <c r="K40" s="147" t="s">
        <v>27</v>
      </c>
      <c r="L40" s="716"/>
      <c r="M40" s="192" t="s">
        <v>10</v>
      </c>
      <c r="N40" s="711"/>
      <c r="O40" s="135"/>
      <c r="P40" s="135"/>
      <c r="Q40" s="135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/>
      <c r="AK40" s="132"/>
      <c r="AL40" s="132"/>
      <c r="AM40" s="132"/>
      <c r="AN40" s="132"/>
      <c r="AO40" s="132"/>
      <c r="AP40" s="132"/>
      <c r="AQ40" s="132"/>
      <c r="AR40" s="132"/>
      <c r="AS40" s="132"/>
      <c r="AT40" s="132"/>
      <c r="AU40" s="132"/>
      <c r="AV40" s="132"/>
      <c r="AW40" s="132"/>
      <c r="AX40" s="132"/>
      <c r="AY40" s="132"/>
      <c r="AZ40" s="132"/>
      <c r="BA40" s="132"/>
      <c r="BB40" s="132"/>
      <c r="BC40" s="132"/>
      <c r="BD40" s="132"/>
      <c r="BE40" s="132"/>
      <c r="BF40" s="132"/>
      <c r="BG40" s="132"/>
      <c r="BH40" s="132"/>
      <c r="BI40" s="132"/>
      <c r="BJ40" s="132"/>
      <c r="BK40" s="132"/>
      <c r="BL40" s="132"/>
      <c r="BM40" s="132"/>
      <c r="BN40" s="132"/>
      <c r="BO40" s="132"/>
      <c r="BP40" s="132"/>
      <c r="BQ40" s="132"/>
      <c r="BR40" s="132"/>
      <c r="BS40" s="132"/>
      <c r="BT40" s="132"/>
      <c r="BU40" s="132"/>
      <c r="BV40" s="132"/>
      <c r="BW40" s="132"/>
      <c r="BX40" s="132"/>
      <c r="BY40" s="132"/>
    </row>
    <row r="41" spans="1:77">
      <c r="A41" s="132"/>
      <c r="B41" s="202"/>
      <c r="C41" s="766"/>
      <c r="D41" s="767"/>
      <c r="E41" s="767"/>
      <c r="F41" s="768"/>
      <c r="G41" s="212"/>
      <c r="H41" s="135"/>
      <c r="I41" s="196"/>
      <c r="J41" s="135"/>
      <c r="K41" s="57">
        <f t="shared" ref="K41:K48" si="5">I41*$M$1</f>
        <v>0</v>
      </c>
      <c r="L41" s="214"/>
      <c r="M41" s="57">
        <f t="shared" ref="M41:M48" si="6">I41-K41</f>
        <v>0</v>
      </c>
      <c r="N41" s="214"/>
      <c r="O41" s="135"/>
      <c r="P41" s="135"/>
      <c r="Q41" s="135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2"/>
      <c r="AN41" s="132"/>
      <c r="AO41" s="132"/>
      <c r="AP41" s="132"/>
      <c r="AQ41" s="132"/>
      <c r="AR41" s="132"/>
      <c r="AS41" s="132"/>
      <c r="AT41" s="132"/>
      <c r="AU41" s="132"/>
      <c r="AV41" s="132"/>
      <c r="AW41" s="132"/>
      <c r="AX41" s="132"/>
      <c r="AY41" s="132"/>
      <c r="AZ41" s="132"/>
      <c r="BA41" s="132"/>
      <c r="BB41" s="132"/>
      <c r="BC41" s="132"/>
      <c r="BD41" s="132"/>
      <c r="BE41" s="132"/>
      <c r="BF41" s="132"/>
      <c r="BG41" s="132"/>
      <c r="BH41" s="132"/>
      <c r="BI41" s="132"/>
      <c r="BJ41" s="132"/>
      <c r="BK41" s="132"/>
      <c r="BL41" s="132"/>
      <c r="BM41" s="132"/>
      <c r="BN41" s="132"/>
      <c r="BO41" s="132"/>
      <c r="BP41" s="132"/>
      <c r="BQ41" s="132"/>
      <c r="BR41" s="132"/>
      <c r="BS41" s="132"/>
      <c r="BT41" s="132"/>
      <c r="BU41" s="132"/>
      <c r="BV41" s="132"/>
      <c r="BW41" s="132"/>
      <c r="BX41" s="132"/>
      <c r="BY41" s="132"/>
    </row>
    <row r="42" spans="1:77">
      <c r="A42" s="132"/>
      <c r="B42" s="203"/>
      <c r="C42" s="766"/>
      <c r="D42" s="767"/>
      <c r="E42" s="767"/>
      <c r="F42" s="768"/>
      <c r="G42" s="212"/>
      <c r="H42" s="135"/>
      <c r="I42" s="197"/>
      <c r="J42" s="135"/>
      <c r="K42" s="58">
        <f t="shared" si="5"/>
        <v>0</v>
      </c>
      <c r="L42" s="215"/>
      <c r="M42" s="58">
        <f t="shared" si="6"/>
        <v>0</v>
      </c>
      <c r="N42" s="215"/>
      <c r="O42" s="135"/>
      <c r="P42" s="135"/>
      <c r="Q42" s="135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  <c r="AJ42" s="132"/>
      <c r="AK42" s="132"/>
      <c r="AL42" s="132"/>
      <c r="AM42" s="132"/>
      <c r="AN42" s="132"/>
      <c r="AO42" s="132"/>
      <c r="AP42" s="132"/>
      <c r="AQ42" s="132"/>
      <c r="AR42" s="132"/>
      <c r="AS42" s="132"/>
      <c r="AT42" s="132"/>
      <c r="AU42" s="132"/>
      <c r="AV42" s="132"/>
      <c r="AW42" s="132"/>
      <c r="AX42" s="132"/>
      <c r="AY42" s="132"/>
      <c r="AZ42" s="132"/>
      <c r="BA42" s="132"/>
      <c r="BB42" s="132"/>
      <c r="BC42" s="132"/>
      <c r="BD42" s="132"/>
      <c r="BE42" s="132"/>
      <c r="BF42" s="132"/>
      <c r="BG42" s="132"/>
      <c r="BH42" s="132"/>
      <c r="BI42" s="132"/>
      <c r="BJ42" s="132"/>
      <c r="BK42" s="132"/>
      <c r="BL42" s="132"/>
      <c r="BM42" s="132"/>
      <c r="BN42" s="132"/>
      <c r="BO42" s="132"/>
      <c r="BP42" s="132"/>
      <c r="BQ42" s="132"/>
      <c r="BR42" s="132"/>
      <c r="BS42" s="132"/>
      <c r="BT42" s="132"/>
      <c r="BU42" s="132"/>
      <c r="BV42" s="132"/>
      <c r="BW42" s="132"/>
      <c r="BX42" s="132"/>
      <c r="BY42" s="132"/>
    </row>
    <row r="43" spans="1:77">
      <c r="A43" s="132"/>
      <c r="B43" s="203"/>
      <c r="C43" s="766"/>
      <c r="D43" s="767"/>
      <c r="E43" s="767"/>
      <c r="F43" s="768"/>
      <c r="G43" s="212"/>
      <c r="H43" s="135"/>
      <c r="I43" s="197"/>
      <c r="J43" s="135"/>
      <c r="K43" s="58">
        <f t="shared" si="5"/>
        <v>0</v>
      </c>
      <c r="L43" s="215"/>
      <c r="M43" s="58">
        <f t="shared" si="6"/>
        <v>0</v>
      </c>
      <c r="N43" s="215"/>
      <c r="O43" s="135"/>
      <c r="P43" s="135"/>
      <c r="Q43" s="135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2"/>
      <c r="AN43" s="132"/>
      <c r="AO43" s="132"/>
      <c r="AP43" s="132"/>
      <c r="AQ43" s="132"/>
      <c r="AR43" s="132"/>
      <c r="AS43" s="132"/>
      <c r="AT43" s="132"/>
      <c r="AU43" s="132"/>
      <c r="AV43" s="132"/>
      <c r="AW43" s="132"/>
      <c r="AX43" s="132"/>
      <c r="AY43" s="132"/>
      <c r="AZ43" s="132"/>
      <c r="BA43" s="132"/>
      <c r="BB43" s="132"/>
      <c r="BC43" s="132"/>
      <c r="BD43" s="132"/>
      <c r="BE43" s="132"/>
      <c r="BF43" s="132"/>
      <c r="BG43" s="132"/>
      <c r="BH43" s="132"/>
      <c r="BI43" s="132"/>
      <c r="BJ43" s="132"/>
      <c r="BK43" s="132"/>
      <c r="BL43" s="132"/>
      <c r="BM43" s="132"/>
      <c r="BN43" s="132"/>
      <c r="BO43" s="132"/>
      <c r="BP43" s="132"/>
      <c r="BQ43" s="132"/>
      <c r="BR43" s="132"/>
      <c r="BS43" s="132"/>
      <c r="BT43" s="132"/>
      <c r="BU43" s="132"/>
      <c r="BV43" s="132"/>
      <c r="BW43" s="132"/>
      <c r="BX43" s="132"/>
      <c r="BY43" s="132"/>
    </row>
    <row r="44" spans="1:77">
      <c r="A44" s="132"/>
      <c r="B44" s="203"/>
      <c r="C44" s="766"/>
      <c r="D44" s="767"/>
      <c r="E44" s="767"/>
      <c r="F44" s="768"/>
      <c r="G44" s="212"/>
      <c r="H44" s="135"/>
      <c r="I44" s="197"/>
      <c r="J44" s="135"/>
      <c r="K44" s="58">
        <f t="shared" si="5"/>
        <v>0</v>
      </c>
      <c r="L44" s="215"/>
      <c r="M44" s="58">
        <f t="shared" si="6"/>
        <v>0</v>
      </c>
      <c r="N44" s="215"/>
      <c r="O44" s="135"/>
      <c r="P44" s="135"/>
      <c r="Q44" s="135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H44" s="132"/>
      <c r="AI44" s="132"/>
      <c r="AJ44" s="132"/>
      <c r="AK44" s="132"/>
      <c r="AL44" s="132"/>
      <c r="AM44" s="132"/>
      <c r="AN44" s="132"/>
      <c r="AO44" s="132"/>
      <c r="AP44" s="132"/>
      <c r="AQ44" s="132"/>
      <c r="AR44" s="132"/>
      <c r="AS44" s="132"/>
      <c r="AT44" s="132"/>
      <c r="AU44" s="132"/>
      <c r="AV44" s="132"/>
      <c r="AW44" s="132"/>
      <c r="AX44" s="132"/>
      <c r="AY44" s="132"/>
      <c r="AZ44" s="132"/>
      <c r="BA44" s="132"/>
      <c r="BB44" s="132"/>
      <c r="BC44" s="132"/>
      <c r="BD44" s="132"/>
      <c r="BE44" s="132"/>
      <c r="BF44" s="132"/>
      <c r="BG44" s="132"/>
      <c r="BH44" s="132"/>
      <c r="BI44" s="132"/>
      <c r="BJ44" s="132"/>
      <c r="BK44" s="132"/>
      <c r="BL44" s="132"/>
      <c r="BM44" s="132"/>
      <c r="BN44" s="132"/>
      <c r="BO44" s="132"/>
      <c r="BP44" s="132"/>
      <c r="BQ44" s="132"/>
      <c r="BR44" s="132"/>
      <c r="BS44" s="132"/>
      <c r="BT44" s="132"/>
      <c r="BU44" s="132"/>
      <c r="BV44" s="132"/>
      <c r="BW44" s="132"/>
      <c r="BX44" s="132"/>
      <c r="BY44" s="132"/>
    </row>
    <row r="45" spans="1:77">
      <c r="A45" s="132"/>
      <c r="B45" s="203"/>
      <c r="C45" s="766"/>
      <c r="D45" s="767"/>
      <c r="E45" s="767"/>
      <c r="F45" s="768"/>
      <c r="G45" s="212"/>
      <c r="H45" s="135"/>
      <c r="I45" s="197"/>
      <c r="J45" s="135"/>
      <c r="K45" s="58">
        <f t="shared" si="5"/>
        <v>0</v>
      </c>
      <c r="L45" s="215"/>
      <c r="M45" s="58">
        <f t="shared" si="6"/>
        <v>0</v>
      </c>
      <c r="N45" s="215"/>
      <c r="O45" s="135"/>
      <c r="P45" s="135"/>
      <c r="Q45" s="135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132"/>
      <c r="AJ45" s="132"/>
      <c r="AK45" s="132"/>
      <c r="AL45" s="132"/>
      <c r="AM45" s="132"/>
      <c r="AN45" s="132"/>
      <c r="AO45" s="132"/>
      <c r="AP45" s="132"/>
      <c r="AQ45" s="132"/>
      <c r="AR45" s="132"/>
      <c r="AS45" s="132"/>
      <c r="AT45" s="132"/>
      <c r="AU45" s="132"/>
      <c r="AV45" s="132"/>
      <c r="AW45" s="132"/>
      <c r="AX45" s="132"/>
      <c r="AY45" s="132"/>
      <c r="AZ45" s="132"/>
      <c r="BA45" s="132"/>
      <c r="BB45" s="132"/>
      <c r="BC45" s="132"/>
      <c r="BD45" s="132"/>
      <c r="BE45" s="132"/>
      <c r="BF45" s="132"/>
      <c r="BG45" s="132"/>
      <c r="BH45" s="132"/>
      <c r="BI45" s="132"/>
      <c r="BJ45" s="132"/>
      <c r="BK45" s="132"/>
      <c r="BL45" s="132"/>
      <c r="BM45" s="132"/>
      <c r="BN45" s="132"/>
      <c r="BO45" s="132"/>
      <c r="BP45" s="132"/>
      <c r="BQ45" s="132"/>
      <c r="BR45" s="132"/>
      <c r="BS45" s="132"/>
      <c r="BT45" s="132"/>
      <c r="BU45" s="132"/>
      <c r="BV45" s="132"/>
      <c r="BW45" s="132"/>
      <c r="BX45" s="132"/>
      <c r="BY45" s="132"/>
    </row>
    <row r="46" spans="1:77">
      <c r="A46" s="132"/>
      <c r="B46" s="203"/>
      <c r="C46" s="766"/>
      <c r="D46" s="767"/>
      <c r="E46" s="767"/>
      <c r="F46" s="768"/>
      <c r="G46" s="212"/>
      <c r="H46" s="135"/>
      <c r="I46" s="197"/>
      <c r="J46" s="135"/>
      <c r="K46" s="58">
        <f t="shared" si="5"/>
        <v>0</v>
      </c>
      <c r="L46" s="215"/>
      <c r="M46" s="58">
        <f t="shared" si="6"/>
        <v>0</v>
      </c>
      <c r="N46" s="215"/>
      <c r="O46" s="135"/>
      <c r="P46" s="135"/>
      <c r="Q46" s="135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/>
      <c r="AG46" s="132"/>
      <c r="AH46" s="132"/>
      <c r="AI46" s="132"/>
      <c r="AJ46" s="132"/>
      <c r="AK46" s="132"/>
      <c r="AL46" s="132"/>
      <c r="AM46" s="132"/>
      <c r="AN46" s="132"/>
      <c r="AO46" s="132"/>
      <c r="AP46" s="132"/>
      <c r="AQ46" s="132"/>
      <c r="AR46" s="132"/>
      <c r="AS46" s="132"/>
      <c r="AT46" s="132"/>
      <c r="AU46" s="132"/>
      <c r="AV46" s="132"/>
      <c r="AW46" s="132"/>
      <c r="AX46" s="132"/>
      <c r="AY46" s="132"/>
      <c r="AZ46" s="132"/>
      <c r="BA46" s="132"/>
      <c r="BB46" s="132"/>
      <c r="BC46" s="132"/>
      <c r="BD46" s="132"/>
      <c r="BE46" s="132"/>
      <c r="BF46" s="132"/>
      <c r="BG46" s="132"/>
      <c r="BH46" s="132"/>
      <c r="BI46" s="132"/>
      <c r="BJ46" s="132"/>
      <c r="BK46" s="132"/>
      <c r="BL46" s="132"/>
      <c r="BM46" s="132"/>
      <c r="BN46" s="132"/>
      <c r="BO46" s="132"/>
      <c r="BP46" s="132"/>
      <c r="BQ46" s="132"/>
      <c r="BR46" s="132"/>
      <c r="BS46" s="132"/>
      <c r="BT46" s="132"/>
      <c r="BU46" s="132"/>
      <c r="BV46" s="132"/>
      <c r="BW46" s="132"/>
      <c r="BX46" s="132"/>
      <c r="BY46" s="132"/>
    </row>
    <row r="47" spans="1:77">
      <c r="A47" s="132"/>
      <c r="B47" s="203"/>
      <c r="C47" s="766"/>
      <c r="D47" s="767"/>
      <c r="E47" s="767"/>
      <c r="F47" s="768"/>
      <c r="G47" s="212"/>
      <c r="H47" s="135"/>
      <c r="I47" s="197"/>
      <c r="J47" s="135"/>
      <c r="K47" s="58">
        <f t="shared" si="5"/>
        <v>0</v>
      </c>
      <c r="L47" s="215"/>
      <c r="M47" s="58">
        <f t="shared" si="6"/>
        <v>0</v>
      </c>
      <c r="N47" s="215"/>
      <c r="O47" s="135"/>
      <c r="P47" s="135"/>
      <c r="Q47" s="135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/>
      <c r="AG47" s="132"/>
      <c r="AH47" s="132"/>
      <c r="AI47" s="132"/>
      <c r="AJ47" s="132"/>
      <c r="AK47" s="132"/>
      <c r="AL47" s="132"/>
      <c r="AM47" s="132"/>
      <c r="AN47" s="132"/>
      <c r="AO47" s="132"/>
      <c r="AP47" s="132"/>
      <c r="AQ47" s="132"/>
      <c r="AR47" s="132"/>
      <c r="AS47" s="132"/>
      <c r="AT47" s="132"/>
      <c r="AU47" s="132"/>
      <c r="AV47" s="132"/>
      <c r="AW47" s="132"/>
      <c r="AX47" s="132"/>
      <c r="AY47" s="132"/>
      <c r="AZ47" s="132"/>
      <c r="BA47" s="132"/>
      <c r="BB47" s="132"/>
      <c r="BC47" s="132"/>
      <c r="BD47" s="132"/>
      <c r="BE47" s="132"/>
      <c r="BF47" s="132"/>
      <c r="BG47" s="132"/>
      <c r="BH47" s="132"/>
      <c r="BI47" s="132"/>
      <c r="BJ47" s="132"/>
      <c r="BK47" s="132"/>
      <c r="BL47" s="132"/>
      <c r="BM47" s="132"/>
      <c r="BN47" s="132"/>
      <c r="BO47" s="132"/>
      <c r="BP47" s="132"/>
      <c r="BQ47" s="132"/>
      <c r="BR47" s="132"/>
      <c r="BS47" s="132"/>
      <c r="BT47" s="132"/>
      <c r="BU47" s="132"/>
      <c r="BV47" s="132"/>
      <c r="BW47" s="132"/>
      <c r="BX47" s="132"/>
      <c r="BY47" s="132"/>
    </row>
    <row r="48" spans="1:77" ht="13.5" thickBot="1">
      <c r="A48" s="132"/>
      <c r="B48" s="204"/>
      <c r="C48" s="756"/>
      <c r="D48" s="757"/>
      <c r="E48" s="757"/>
      <c r="F48" s="758"/>
      <c r="G48" s="213"/>
      <c r="H48" s="135"/>
      <c r="I48" s="198"/>
      <c r="J48" s="135"/>
      <c r="K48" s="57">
        <f t="shared" si="5"/>
        <v>0</v>
      </c>
      <c r="L48" s="214"/>
      <c r="M48" s="57">
        <f t="shared" si="6"/>
        <v>0</v>
      </c>
      <c r="N48" s="214"/>
      <c r="O48" s="135"/>
      <c r="P48" s="135"/>
      <c r="Q48" s="135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32"/>
      <c r="AU48" s="132"/>
      <c r="AV48" s="132"/>
      <c r="AW48" s="132"/>
      <c r="AX48" s="132"/>
      <c r="AY48" s="132"/>
      <c r="AZ48" s="132"/>
      <c r="BA48" s="132"/>
      <c r="BB48" s="132"/>
      <c r="BC48" s="132"/>
      <c r="BD48" s="132"/>
      <c r="BE48" s="132"/>
      <c r="BF48" s="132"/>
      <c r="BG48" s="132"/>
      <c r="BH48" s="132"/>
      <c r="BI48" s="132"/>
      <c r="BJ48" s="132"/>
      <c r="BK48" s="132"/>
      <c r="BL48" s="132"/>
      <c r="BM48" s="132"/>
      <c r="BN48" s="132"/>
      <c r="BO48" s="132"/>
      <c r="BP48" s="132"/>
      <c r="BQ48" s="132"/>
      <c r="BR48" s="132"/>
      <c r="BS48" s="132"/>
      <c r="BT48" s="132"/>
      <c r="BU48" s="132"/>
      <c r="BV48" s="132"/>
      <c r="BW48" s="132"/>
      <c r="BX48" s="132"/>
      <c r="BY48" s="132"/>
    </row>
    <row r="49" spans="1:77" ht="13.5" thickBot="1">
      <c r="A49" s="132"/>
      <c r="B49" s="135"/>
      <c r="C49" s="135"/>
      <c r="D49" s="135"/>
      <c r="E49" s="135"/>
      <c r="F49" s="135"/>
      <c r="G49" s="3" t="s">
        <v>1</v>
      </c>
      <c r="H49" s="135"/>
      <c r="I49" s="59">
        <f>SUM(I41:I48)</f>
        <v>0</v>
      </c>
      <c r="J49" s="135"/>
      <c r="K49" s="59">
        <f>SUM(K41:K48)</f>
        <v>0</v>
      </c>
      <c r="L49" s="24"/>
      <c r="M49" s="59">
        <f>SUM(M41:M48)</f>
        <v>0</v>
      </c>
      <c r="N49" s="24"/>
      <c r="O49" s="135"/>
      <c r="P49" s="135"/>
      <c r="Q49" s="135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2"/>
      <c r="AI49" s="132"/>
      <c r="AJ49" s="132"/>
      <c r="AK49" s="132"/>
      <c r="AL49" s="132"/>
      <c r="AM49" s="132"/>
      <c r="AN49" s="132"/>
      <c r="AO49" s="132"/>
      <c r="AP49" s="132"/>
      <c r="AQ49" s="132"/>
      <c r="AR49" s="132"/>
      <c r="AS49" s="132"/>
      <c r="AT49" s="132"/>
      <c r="AU49" s="132"/>
      <c r="AV49" s="132"/>
      <c r="AW49" s="132"/>
      <c r="AX49" s="132"/>
      <c r="AY49" s="132"/>
      <c r="AZ49" s="132"/>
      <c r="BA49" s="132"/>
      <c r="BB49" s="132"/>
      <c r="BC49" s="132"/>
      <c r="BD49" s="132"/>
      <c r="BE49" s="132"/>
      <c r="BF49" s="132"/>
      <c r="BG49" s="132"/>
      <c r="BH49" s="132"/>
      <c r="BI49" s="132"/>
      <c r="BJ49" s="132"/>
      <c r="BK49" s="132"/>
      <c r="BL49" s="132"/>
      <c r="BM49" s="132"/>
      <c r="BN49" s="132"/>
      <c r="BO49" s="132"/>
      <c r="BP49" s="132"/>
      <c r="BQ49" s="132"/>
      <c r="BR49" s="132"/>
      <c r="BS49" s="132"/>
      <c r="BT49" s="132"/>
      <c r="BU49" s="132"/>
      <c r="BV49" s="132"/>
      <c r="BW49" s="132"/>
      <c r="BX49" s="132"/>
      <c r="BY49" s="132"/>
    </row>
    <row r="50" spans="1:77" ht="13.5" thickBot="1">
      <c r="A50" s="132"/>
      <c r="B50" s="135"/>
      <c r="C50" s="135"/>
      <c r="D50" s="135"/>
      <c r="E50" s="135"/>
      <c r="F50" s="135"/>
      <c r="G50" s="1"/>
      <c r="H50" s="135"/>
      <c r="I50" s="1"/>
      <c r="J50" s="135"/>
      <c r="K50" s="135"/>
      <c r="L50" s="135"/>
      <c r="M50" s="135"/>
      <c r="N50" s="135"/>
      <c r="O50" s="135"/>
      <c r="P50" s="135"/>
      <c r="Q50" s="135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32"/>
      <c r="AL50" s="132"/>
      <c r="AM50" s="132"/>
      <c r="AN50" s="132"/>
      <c r="AO50" s="132"/>
      <c r="AP50" s="132"/>
      <c r="AQ50" s="132"/>
      <c r="AR50" s="132"/>
      <c r="AS50" s="132"/>
      <c r="AT50" s="132"/>
      <c r="AU50" s="132"/>
      <c r="AV50" s="132"/>
      <c r="AW50" s="132"/>
      <c r="AX50" s="132"/>
      <c r="AY50" s="132"/>
      <c r="AZ50" s="132"/>
      <c r="BA50" s="132"/>
      <c r="BB50" s="132"/>
      <c r="BC50" s="132"/>
      <c r="BD50" s="132"/>
      <c r="BE50" s="132"/>
      <c r="BF50" s="132"/>
      <c r="BG50" s="132"/>
      <c r="BH50" s="132"/>
      <c r="BI50" s="132"/>
      <c r="BJ50" s="132"/>
      <c r="BK50" s="132"/>
      <c r="BL50" s="132"/>
      <c r="BM50" s="132"/>
      <c r="BN50" s="132"/>
      <c r="BO50" s="132"/>
      <c r="BP50" s="132"/>
      <c r="BQ50" s="132"/>
      <c r="BR50" s="132"/>
      <c r="BS50" s="132"/>
      <c r="BT50" s="132"/>
      <c r="BU50" s="132"/>
      <c r="BV50" s="132"/>
      <c r="BW50" s="132"/>
      <c r="BX50" s="132"/>
      <c r="BY50" s="132"/>
    </row>
    <row r="51" spans="1:77" ht="13.5" thickBot="1">
      <c r="A51" s="132"/>
      <c r="B51" s="759" t="s">
        <v>65</v>
      </c>
      <c r="C51" s="761"/>
      <c r="D51" s="759" t="s">
        <v>66</v>
      </c>
      <c r="E51" s="760"/>
      <c r="F51" s="761"/>
      <c r="G51" s="32" t="s">
        <v>67</v>
      </c>
      <c r="H51" s="136"/>
      <c r="I51" s="804">
        <f>I49+I37+I26+I16</f>
        <v>0</v>
      </c>
      <c r="J51" s="136"/>
      <c r="K51" s="32" t="s">
        <v>69</v>
      </c>
      <c r="L51" s="43"/>
      <c r="M51" s="32" t="s">
        <v>69</v>
      </c>
      <c r="N51" s="135"/>
      <c r="O51" s="135"/>
      <c r="P51" s="135"/>
      <c r="Q51" s="135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/>
      <c r="AI51" s="132"/>
      <c r="AJ51" s="132"/>
      <c r="AK51" s="132"/>
      <c r="AL51" s="132"/>
      <c r="AM51" s="132"/>
      <c r="AN51" s="132"/>
      <c r="AO51" s="132"/>
      <c r="AP51" s="132"/>
      <c r="AQ51" s="132"/>
      <c r="AR51" s="132"/>
      <c r="AS51" s="132"/>
      <c r="AT51" s="132"/>
      <c r="AU51" s="132"/>
      <c r="AV51" s="132"/>
      <c r="AW51" s="132"/>
      <c r="AX51" s="132"/>
      <c r="AY51" s="132"/>
      <c r="AZ51" s="132"/>
      <c r="BA51" s="132"/>
      <c r="BB51" s="132"/>
      <c r="BC51" s="132"/>
      <c r="BD51" s="132"/>
      <c r="BE51" s="132"/>
      <c r="BF51" s="132"/>
      <c r="BG51" s="132"/>
      <c r="BH51" s="132"/>
      <c r="BI51" s="132"/>
      <c r="BJ51" s="132"/>
      <c r="BK51" s="132"/>
      <c r="BL51" s="132"/>
      <c r="BM51" s="132"/>
      <c r="BN51" s="132"/>
      <c r="BO51" s="132"/>
      <c r="BP51" s="132"/>
      <c r="BQ51" s="132"/>
      <c r="BR51" s="132"/>
      <c r="BS51" s="132"/>
      <c r="BT51" s="132"/>
      <c r="BU51" s="132"/>
      <c r="BV51" s="132"/>
      <c r="BW51" s="132"/>
      <c r="BX51" s="132"/>
      <c r="BY51" s="132"/>
    </row>
    <row r="52" spans="1:77" ht="26.25" thickBot="1">
      <c r="A52" s="132"/>
      <c r="B52" s="764" t="str">
        <f>F5</f>
        <v>Nom complet</v>
      </c>
      <c r="C52" s="765"/>
      <c r="D52" s="698"/>
      <c r="E52" s="699"/>
      <c r="F52" s="700"/>
      <c r="G52" s="139" t="s">
        <v>68</v>
      </c>
      <c r="H52" s="136"/>
      <c r="I52" s="805"/>
      <c r="J52" s="136"/>
      <c r="K52" s="44">
        <f>K49+K37+K26+K16</f>
        <v>0</v>
      </c>
      <c r="L52" s="45"/>
      <c r="M52" s="44">
        <f>M49+M37+M26+M16</f>
        <v>0</v>
      </c>
      <c r="N52" s="135"/>
      <c r="O52" s="135"/>
      <c r="P52" s="135"/>
      <c r="Q52" s="135"/>
      <c r="R52" s="132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2"/>
      <c r="AI52" s="132"/>
      <c r="AJ52" s="132"/>
      <c r="AK52" s="132"/>
      <c r="AL52" s="132"/>
      <c r="AM52" s="132"/>
      <c r="AN52" s="132"/>
      <c r="AO52" s="132"/>
      <c r="AP52" s="132"/>
      <c r="AQ52" s="132"/>
      <c r="AR52" s="132"/>
      <c r="AS52" s="132"/>
      <c r="AT52" s="132"/>
      <c r="AU52" s="132"/>
      <c r="AV52" s="132"/>
      <c r="AW52" s="132"/>
      <c r="AX52" s="132"/>
      <c r="AY52" s="132"/>
      <c r="AZ52" s="132"/>
      <c r="BA52" s="132"/>
      <c r="BB52" s="132"/>
      <c r="BC52" s="132"/>
      <c r="BD52" s="132"/>
      <c r="BE52" s="132"/>
      <c r="BF52" s="132"/>
      <c r="BG52" s="132"/>
      <c r="BH52" s="132"/>
      <c r="BI52" s="132"/>
      <c r="BJ52" s="132"/>
      <c r="BK52" s="132"/>
      <c r="BL52" s="132"/>
      <c r="BM52" s="132"/>
      <c r="BN52" s="132"/>
      <c r="BO52" s="132"/>
      <c r="BP52" s="132"/>
      <c r="BQ52" s="132"/>
      <c r="BR52" s="132"/>
      <c r="BS52" s="132"/>
      <c r="BT52" s="132"/>
      <c r="BU52" s="132"/>
      <c r="BV52" s="132"/>
      <c r="BW52" s="132"/>
      <c r="BX52" s="132"/>
      <c r="BY52" s="132"/>
    </row>
    <row r="53" spans="1:77">
      <c r="A53" s="132"/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  <c r="AP53" s="132"/>
      <c r="AQ53" s="132"/>
      <c r="AR53" s="132"/>
      <c r="AS53" s="132"/>
      <c r="AT53" s="132"/>
      <c r="AU53" s="132"/>
      <c r="AV53" s="132"/>
      <c r="AW53" s="132"/>
      <c r="AX53" s="132"/>
      <c r="AY53" s="132"/>
      <c r="AZ53" s="132"/>
      <c r="BA53" s="132"/>
      <c r="BB53" s="132"/>
      <c r="BC53" s="132"/>
      <c r="BD53" s="132"/>
      <c r="BE53" s="132"/>
      <c r="BF53" s="132"/>
      <c r="BG53" s="132"/>
      <c r="BH53" s="132"/>
      <c r="BI53" s="132"/>
      <c r="BJ53" s="132"/>
      <c r="BK53" s="132"/>
      <c r="BL53" s="132"/>
      <c r="BM53" s="132"/>
      <c r="BN53" s="132"/>
      <c r="BO53" s="132"/>
      <c r="BP53" s="132"/>
      <c r="BQ53" s="132"/>
      <c r="BR53" s="132"/>
      <c r="BS53" s="132"/>
      <c r="BT53" s="132"/>
      <c r="BU53" s="132"/>
      <c r="BV53" s="132"/>
      <c r="BW53" s="132"/>
      <c r="BX53" s="132"/>
      <c r="BY53" s="132"/>
    </row>
    <row r="54" spans="1:77">
      <c r="A54" s="132"/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2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/>
      <c r="AG54" s="132"/>
      <c r="AH54" s="132"/>
      <c r="AI54" s="132"/>
      <c r="AJ54" s="132"/>
      <c r="AK54" s="132"/>
      <c r="AL54" s="132"/>
      <c r="AM54" s="132"/>
      <c r="AN54" s="132"/>
      <c r="AO54" s="132"/>
      <c r="AP54" s="132"/>
      <c r="AQ54" s="132"/>
      <c r="AR54" s="132"/>
      <c r="AS54" s="132"/>
      <c r="AT54" s="132"/>
      <c r="AU54" s="132"/>
      <c r="AV54" s="132"/>
      <c r="AW54" s="132"/>
      <c r="AX54" s="132"/>
      <c r="AY54" s="132"/>
      <c r="AZ54" s="132"/>
      <c r="BA54" s="132"/>
      <c r="BB54" s="132"/>
      <c r="BC54" s="132"/>
      <c r="BD54" s="132"/>
      <c r="BE54" s="132"/>
      <c r="BF54" s="132"/>
      <c r="BG54" s="132"/>
      <c r="BH54" s="132"/>
      <c r="BI54" s="132"/>
      <c r="BJ54" s="132"/>
      <c r="BK54" s="132"/>
      <c r="BL54" s="132"/>
      <c r="BM54" s="132"/>
      <c r="BN54" s="132"/>
      <c r="BO54" s="132"/>
      <c r="BP54" s="132"/>
      <c r="BQ54" s="132"/>
      <c r="BR54" s="132"/>
      <c r="BS54" s="132"/>
      <c r="BT54" s="132"/>
      <c r="BU54" s="132"/>
      <c r="BV54" s="132"/>
      <c r="BW54" s="132"/>
      <c r="BX54" s="132"/>
      <c r="BY54" s="132"/>
    </row>
    <row r="55" spans="1:77">
      <c r="A55" s="132"/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  <c r="AG55" s="132"/>
      <c r="AH55" s="132"/>
      <c r="AI55" s="132"/>
      <c r="AJ55" s="132"/>
      <c r="AK55" s="132"/>
      <c r="AL55" s="132"/>
      <c r="AM55" s="132"/>
      <c r="AN55" s="132"/>
      <c r="AO55" s="132"/>
      <c r="AP55" s="132"/>
      <c r="AQ55" s="132"/>
      <c r="AR55" s="132"/>
      <c r="AS55" s="132"/>
      <c r="AT55" s="132"/>
      <c r="AU55" s="132"/>
      <c r="AV55" s="132"/>
      <c r="AW55" s="132"/>
      <c r="AX55" s="132"/>
      <c r="AY55" s="132"/>
      <c r="AZ55" s="132"/>
      <c r="BA55" s="132"/>
      <c r="BB55" s="132"/>
      <c r="BC55" s="132"/>
      <c r="BD55" s="132"/>
      <c r="BE55" s="132"/>
      <c r="BF55" s="132"/>
      <c r="BG55" s="132"/>
      <c r="BH55" s="132"/>
      <c r="BI55" s="132"/>
      <c r="BJ55" s="132"/>
      <c r="BK55" s="132"/>
      <c r="BL55" s="132"/>
      <c r="BM55" s="132"/>
      <c r="BN55" s="132"/>
      <c r="BO55" s="132"/>
      <c r="BP55" s="132"/>
      <c r="BQ55" s="132"/>
      <c r="BR55" s="132"/>
      <c r="BS55" s="132"/>
      <c r="BT55" s="132"/>
      <c r="BU55" s="132"/>
      <c r="BV55" s="132"/>
      <c r="BW55" s="132"/>
      <c r="BX55" s="132"/>
      <c r="BY55" s="132"/>
    </row>
    <row r="56" spans="1:77" ht="15.75">
      <c r="A56" s="132"/>
      <c r="B56" s="140" t="s">
        <v>113</v>
      </c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  <c r="AJ56" s="132"/>
      <c r="AK56" s="132"/>
      <c r="AL56" s="132"/>
      <c r="AM56" s="132"/>
      <c r="AN56" s="132"/>
      <c r="AO56" s="132"/>
      <c r="AP56" s="132"/>
      <c r="AQ56" s="132"/>
      <c r="AR56" s="132"/>
      <c r="AS56" s="132"/>
      <c r="AT56" s="132"/>
      <c r="AU56" s="132"/>
      <c r="AV56" s="132"/>
      <c r="AW56" s="132"/>
      <c r="AX56" s="132"/>
      <c r="AY56" s="132"/>
      <c r="AZ56" s="132"/>
      <c r="BA56" s="132"/>
      <c r="BB56" s="132"/>
      <c r="BC56" s="132"/>
      <c r="BD56" s="132"/>
      <c r="BE56" s="132"/>
      <c r="BF56" s="132"/>
      <c r="BG56" s="132"/>
      <c r="BH56" s="132"/>
      <c r="BI56" s="132"/>
      <c r="BJ56" s="132"/>
      <c r="BK56" s="132"/>
      <c r="BL56" s="132"/>
      <c r="BM56" s="132"/>
      <c r="BN56" s="132"/>
      <c r="BO56" s="132"/>
      <c r="BP56" s="132"/>
      <c r="BQ56" s="132"/>
      <c r="BR56" s="132"/>
      <c r="BS56" s="132"/>
      <c r="BT56" s="132"/>
      <c r="BU56" s="132"/>
      <c r="BV56" s="132"/>
      <c r="BW56" s="132"/>
      <c r="BX56" s="132"/>
      <c r="BY56" s="132"/>
    </row>
    <row r="57" spans="1:77" ht="15.75">
      <c r="A57" s="132"/>
      <c r="B57" s="416" t="s">
        <v>144</v>
      </c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  <c r="AG57" s="132"/>
      <c r="AH57" s="132"/>
      <c r="AI57" s="132"/>
      <c r="AJ57" s="132"/>
      <c r="AK57" s="132"/>
      <c r="AL57" s="132"/>
      <c r="AM57" s="132"/>
      <c r="AN57" s="132"/>
      <c r="AO57" s="132"/>
      <c r="AP57" s="132"/>
      <c r="AQ57" s="132"/>
      <c r="AR57" s="132"/>
      <c r="AS57" s="132"/>
      <c r="AT57" s="132"/>
      <c r="AU57" s="132"/>
      <c r="AV57" s="132"/>
      <c r="AW57" s="132"/>
      <c r="AX57" s="132"/>
      <c r="AY57" s="132"/>
      <c r="AZ57" s="132"/>
      <c r="BA57" s="132"/>
      <c r="BB57" s="132"/>
      <c r="BC57" s="132"/>
      <c r="BD57" s="132"/>
      <c r="BE57" s="132"/>
      <c r="BF57" s="132"/>
      <c r="BG57" s="132"/>
      <c r="BH57" s="132"/>
      <c r="BI57" s="132"/>
      <c r="BJ57" s="132"/>
      <c r="BK57" s="132"/>
      <c r="BL57" s="132"/>
      <c r="BM57" s="132"/>
      <c r="BN57" s="132"/>
      <c r="BO57" s="132"/>
      <c r="BP57" s="132"/>
      <c r="BQ57" s="132"/>
      <c r="BR57" s="132"/>
      <c r="BS57" s="132"/>
      <c r="BT57" s="132"/>
      <c r="BU57" s="132"/>
      <c r="BV57" s="132"/>
      <c r="BW57" s="132"/>
      <c r="BX57" s="132"/>
      <c r="BY57" s="132"/>
    </row>
    <row r="58" spans="1:77">
      <c r="A58" s="132"/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  <c r="AG58" s="132"/>
      <c r="AH58" s="132"/>
      <c r="AI58" s="132"/>
      <c r="AJ58" s="132"/>
      <c r="AK58" s="132"/>
      <c r="AL58" s="132"/>
      <c r="AM58" s="132"/>
      <c r="AN58" s="132"/>
      <c r="AO58" s="132"/>
      <c r="AP58" s="132"/>
      <c r="AQ58" s="132"/>
      <c r="AR58" s="132"/>
      <c r="AS58" s="132"/>
      <c r="AT58" s="132"/>
      <c r="AU58" s="132"/>
      <c r="AV58" s="132"/>
      <c r="AW58" s="132"/>
      <c r="AX58" s="132"/>
      <c r="AY58" s="132"/>
      <c r="AZ58" s="132"/>
      <c r="BA58" s="132"/>
      <c r="BB58" s="132"/>
      <c r="BC58" s="132"/>
      <c r="BD58" s="132"/>
      <c r="BE58" s="132"/>
      <c r="BF58" s="132"/>
      <c r="BG58" s="132"/>
      <c r="BH58" s="132"/>
      <c r="BI58" s="132"/>
      <c r="BJ58" s="132"/>
      <c r="BK58" s="132"/>
      <c r="BL58" s="132"/>
      <c r="BM58" s="132"/>
      <c r="BN58" s="132"/>
      <c r="BO58" s="132"/>
      <c r="BP58" s="132"/>
      <c r="BQ58" s="132"/>
      <c r="BR58" s="132"/>
      <c r="BS58" s="132"/>
      <c r="BT58" s="132"/>
      <c r="BU58" s="132"/>
      <c r="BV58" s="132"/>
      <c r="BW58" s="132"/>
      <c r="BX58" s="132"/>
      <c r="BY58" s="132"/>
    </row>
    <row r="59" spans="1:77">
      <c r="A59" s="132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  <c r="AG59" s="132"/>
      <c r="AH59" s="132"/>
      <c r="AI59" s="132"/>
      <c r="AJ59" s="132"/>
      <c r="AK59" s="132"/>
      <c r="AL59" s="132"/>
      <c r="AM59" s="132"/>
      <c r="AN59" s="132"/>
      <c r="AO59" s="132"/>
      <c r="AP59" s="132"/>
      <c r="AQ59" s="132"/>
      <c r="AR59" s="132"/>
      <c r="AS59" s="132"/>
      <c r="AT59" s="132"/>
      <c r="AU59" s="132"/>
      <c r="AV59" s="132"/>
      <c r="AW59" s="132"/>
      <c r="AX59" s="132"/>
      <c r="AY59" s="132"/>
      <c r="AZ59" s="132"/>
      <c r="BA59" s="132"/>
      <c r="BB59" s="132"/>
      <c r="BC59" s="132"/>
      <c r="BD59" s="132"/>
      <c r="BE59" s="132"/>
      <c r="BF59" s="132"/>
      <c r="BG59" s="132"/>
      <c r="BH59" s="132"/>
      <c r="BI59" s="132"/>
      <c r="BJ59" s="132"/>
      <c r="BK59" s="132"/>
      <c r="BL59" s="132"/>
      <c r="BM59" s="132"/>
      <c r="BN59" s="132"/>
      <c r="BO59" s="132"/>
      <c r="BP59" s="132"/>
      <c r="BQ59" s="132"/>
      <c r="BR59" s="132"/>
      <c r="BS59" s="132"/>
      <c r="BT59" s="132"/>
      <c r="BU59" s="132"/>
      <c r="BV59" s="132"/>
      <c r="BW59" s="132"/>
      <c r="BX59" s="132"/>
      <c r="BY59" s="132"/>
    </row>
    <row r="60" spans="1:77">
      <c r="A60" s="132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32"/>
      <c r="AL60" s="132"/>
      <c r="AM60" s="132"/>
      <c r="AN60" s="132"/>
      <c r="AO60" s="132"/>
      <c r="AP60" s="132"/>
      <c r="AQ60" s="132"/>
      <c r="AR60" s="132"/>
      <c r="AS60" s="132"/>
      <c r="AT60" s="132"/>
      <c r="AU60" s="132"/>
      <c r="AV60" s="132"/>
      <c r="AW60" s="132"/>
      <c r="AX60" s="132"/>
      <c r="AY60" s="132"/>
      <c r="AZ60" s="132"/>
      <c r="BA60" s="132"/>
      <c r="BB60" s="132"/>
      <c r="BC60" s="132"/>
      <c r="BD60" s="132"/>
      <c r="BE60" s="132"/>
      <c r="BF60" s="132"/>
      <c r="BG60" s="132"/>
      <c r="BH60" s="132"/>
      <c r="BI60" s="132"/>
      <c r="BJ60" s="132"/>
      <c r="BK60" s="132"/>
      <c r="BL60" s="132"/>
      <c r="BM60" s="132"/>
      <c r="BN60" s="132"/>
      <c r="BO60" s="132"/>
      <c r="BP60" s="132"/>
      <c r="BQ60" s="132"/>
      <c r="BR60" s="132"/>
      <c r="BS60" s="132"/>
      <c r="BT60" s="132"/>
      <c r="BU60" s="132"/>
      <c r="BV60" s="132"/>
      <c r="BW60" s="132"/>
      <c r="BX60" s="132"/>
      <c r="BY60" s="132"/>
    </row>
    <row r="61" spans="1:77">
      <c r="A61" s="132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32"/>
      <c r="AL61" s="132"/>
      <c r="AM61" s="132"/>
      <c r="AN61" s="132"/>
      <c r="AO61" s="132"/>
      <c r="AP61" s="132"/>
      <c r="AQ61" s="132"/>
      <c r="AR61" s="132"/>
      <c r="AS61" s="132"/>
      <c r="AT61" s="132"/>
      <c r="AU61" s="132"/>
      <c r="AV61" s="132"/>
      <c r="AW61" s="132"/>
      <c r="AX61" s="132"/>
      <c r="AY61" s="132"/>
      <c r="AZ61" s="132"/>
      <c r="BA61" s="132"/>
      <c r="BB61" s="132"/>
      <c r="BC61" s="132"/>
      <c r="BD61" s="132"/>
      <c r="BE61" s="132"/>
      <c r="BF61" s="132"/>
      <c r="BG61" s="132"/>
      <c r="BH61" s="132"/>
      <c r="BI61" s="132"/>
      <c r="BJ61" s="132"/>
      <c r="BK61" s="132"/>
      <c r="BL61" s="132"/>
      <c r="BM61" s="132"/>
      <c r="BN61" s="132"/>
      <c r="BO61" s="132"/>
      <c r="BP61" s="132"/>
      <c r="BQ61" s="132"/>
      <c r="BR61" s="132"/>
      <c r="BS61" s="132"/>
      <c r="BT61" s="132"/>
      <c r="BU61" s="132"/>
      <c r="BV61" s="132"/>
      <c r="BW61" s="132"/>
      <c r="BX61" s="132"/>
      <c r="BY61" s="132"/>
    </row>
    <row r="62" spans="1:77">
      <c r="A62" s="132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32"/>
      <c r="AL62" s="132"/>
      <c r="AM62" s="132"/>
      <c r="AN62" s="132"/>
      <c r="AO62" s="132"/>
      <c r="AP62" s="132"/>
      <c r="AQ62" s="132"/>
      <c r="AR62" s="132"/>
      <c r="AS62" s="132"/>
      <c r="AT62" s="132"/>
      <c r="AU62" s="132"/>
      <c r="AV62" s="132"/>
      <c r="AW62" s="132"/>
      <c r="AX62" s="132"/>
      <c r="AY62" s="132"/>
      <c r="AZ62" s="132"/>
      <c r="BA62" s="132"/>
      <c r="BB62" s="132"/>
      <c r="BC62" s="132"/>
      <c r="BD62" s="132"/>
      <c r="BE62" s="132"/>
      <c r="BF62" s="132"/>
      <c r="BG62" s="132"/>
      <c r="BH62" s="132"/>
      <c r="BI62" s="132"/>
      <c r="BJ62" s="132"/>
      <c r="BK62" s="132"/>
      <c r="BL62" s="132"/>
      <c r="BM62" s="132"/>
      <c r="BN62" s="132"/>
      <c r="BO62" s="132"/>
      <c r="BP62" s="132"/>
      <c r="BQ62" s="132"/>
      <c r="BR62" s="132"/>
      <c r="BS62" s="132"/>
      <c r="BT62" s="132"/>
      <c r="BU62" s="132"/>
      <c r="BV62" s="132"/>
      <c r="BW62" s="132"/>
      <c r="BX62" s="132"/>
      <c r="BY62" s="132"/>
    </row>
    <row r="63" spans="1:77">
      <c r="A63" s="132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32"/>
      <c r="AL63" s="132"/>
      <c r="AM63" s="132"/>
      <c r="AN63" s="132"/>
      <c r="AO63" s="132"/>
      <c r="AP63" s="132"/>
      <c r="AQ63" s="132"/>
      <c r="AR63" s="132"/>
      <c r="AS63" s="132"/>
      <c r="AT63" s="132"/>
      <c r="AU63" s="132"/>
      <c r="AV63" s="132"/>
      <c r="AW63" s="132"/>
      <c r="AX63" s="132"/>
      <c r="AY63" s="132"/>
      <c r="AZ63" s="132"/>
      <c r="BA63" s="132"/>
      <c r="BB63" s="132"/>
      <c r="BC63" s="132"/>
      <c r="BD63" s="132"/>
      <c r="BE63" s="132"/>
      <c r="BF63" s="132"/>
      <c r="BG63" s="132"/>
      <c r="BH63" s="132"/>
      <c r="BI63" s="132"/>
      <c r="BJ63" s="132"/>
      <c r="BK63" s="132"/>
      <c r="BL63" s="132"/>
      <c r="BM63" s="132"/>
      <c r="BN63" s="132"/>
      <c r="BO63" s="132"/>
      <c r="BP63" s="132"/>
      <c r="BQ63" s="132"/>
      <c r="BR63" s="132"/>
      <c r="BS63" s="132"/>
      <c r="BT63" s="132"/>
      <c r="BU63" s="132"/>
      <c r="BV63" s="132"/>
      <c r="BW63" s="132"/>
      <c r="BX63" s="132"/>
      <c r="BY63" s="132"/>
    </row>
    <row r="64" spans="1:77">
      <c r="A64" s="132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32"/>
      <c r="AL64" s="132"/>
      <c r="AM64" s="132"/>
      <c r="AN64" s="132"/>
      <c r="AO64" s="132"/>
      <c r="AP64" s="132"/>
      <c r="AQ64" s="132"/>
      <c r="AR64" s="132"/>
      <c r="AS64" s="132"/>
      <c r="AT64" s="132"/>
      <c r="AU64" s="132"/>
      <c r="AV64" s="132"/>
      <c r="AW64" s="132"/>
      <c r="AX64" s="132"/>
      <c r="AY64" s="132"/>
      <c r="AZ64" s="132"/>
      <c r="BA64" s="132"/>
      <c r="BB64" s="132"/>
      <c r="BC64" s="132"/>
      <c r="BD64" s="132"/>
      <c r="BE64" s="132"/>
      <c r="BF64" s="132"/>
      <c r="BG64" s="132"/>
      <c r="BH64" s="132"/>
      <c r="BI64" s="132"/>
      <c r="BJ64" s="132"/>
      <c r="BK64" s="132"/>
      <c r="BL64" s="132"/>
      <c r="BM64" s="132"/>
      <c r="BN64" s="132"/>
      <c r="BO64" s="132"/>
      <c r="BP64" s="132"/>
      <c r="BQ64" s="132"/>
      <c r="BR64" s="132"/>
      <c r="BS64" s="132"/>
      <c r="BT64" s="132"/>
      <c r="BU64" s="132"/>
      <c r="BV64" s="132"/>
      <c r="BW64" s="132"/>
      <c r="BX64" s="132"/>
      <c r="BY64" s="132"/>
    </row>
    <row r="65" spans="1:77">
      <c r="A65" s="132"/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32"/>
      <c r="AL65" s="132"/>
      <c r="AM65" s="132"/>
      <c r="AN65" s="132"/>
      <c r="AO65" s="132"/>
      <c r="AP65" s="132"/>
      <c r="AQ65" s="132"/>
      <c r="AR65" s="132"/>
      <c r="AS65" s="132"/>
      <c r="AT65" s="132"/>
      <c r="AU65" s="132"/>
      <c r="AV65" s="132"/>
      <c r="AW65" s="132"/>
      <c r="AX65" s="132"/>
      <c r="AY65" s="132"/>
      <c r="AZ65" s="132"/>
      <c r="BA65" s="132"/>
      <c r="BB65" s="132"/>
      <c r="BC65" s="132"/>
      <c r="BD65" s="132"/>
      <c r="BE65" s="132"/>
      <c r="BF65" s="132"/>
      <c r="BG65" s="132"/>
      <c r="BH65" s="132"/>
      <c r="BI65" s="132"/>
      <c r="BJ65" s="132"/>
      <c r="BK65" s="132"/>
      <c r="BL65" s="132"/>
      <c r="BM65" s="132"/>
      <c r="BN65" s="132"/>
      <c r="BO65" s="132"/>
      <c r="BP65" s="132"/>
      <c r="BQ65" s="132"/>
      <c r="BR65" s="132"/>
      <c r="BS65" s="132"/>
      <c r="BT65" s="132"/>
      <c r="BU65" s="132"/>
      <c r="BV65" s="132"/>
      <c r="BW65" s="132"/>
      <c r="BX65" s="132"/>
      <c r="BY65" s="132"/>
    </row>
    <row r="66" spans="1:77">
      <c r="A66" s="132"/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32"/>
      <c r="AL66" s="132"/>
      <c r="AM66" s="132"/>
      <c r="AN66" s="132"/>
      <c r="AO66" s="132"/>
      <c r="AP66" s="132"/>
      <c r="AQ66" s="132"/>
      <c r="AR66" s="132"/>
      <c r="AS66" s="132"/>
      <c r="AT66" s="132"/>
      <c r="AU66" s="132"/>
      <c r="AV66" s="132"/>
      <c r="AW66" s="132"/>
      <c r="AX66" s="132"/>
      <c r="AY66" s="132"/>
      <c r="AZ66" s="132"/>
      <c r="BA66" s="132"/>
      <c r="BB66" s="132"/>
      <c r="BC66" s="132"/>
      <c r="BD66" s="132"/>
      <c r="BE66" s="132"/>
      <c r="BF66" s="132"/>
      <c r="BG66" s="132"/>
      <c r="BH66" s="132"/>
      <c r="BI66" s="132"/>
      <c r="BJ66" s="132"/>
      <c r="BK66" s="132"/>
      <c r="BL66" s="132"/>
      <c r="BM66" s="132"/>
      <c r="BN66" s="132"/>
      <c r="BO66" s="132"/>
      <c r="BP66" s="132"/>
      <c r="BQ66" s="132"/>
      <c r="BR66" s="132"/>
      <c r="BS66" s="132"/>
      <c r="BT66" s="132"/>
      <c r="BU66" s="132"/>
      <c r="BV66" s="132"/>
      <c r="BW66" s="132"/>
      <c r="BX66" s="132"/>
      <c r="BY66" s="132"/>
    </row>
    <row r="67" spans="1:77">
      <c r="A67" s="132"/>
      <c r="B67" s="135"/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2"/>
      <c r="AR67" s="132"/>
      <c r="AS67" s="132"/>
      <c r="AT67" s="132"/>
      <c r="AU67" s="132"/>
      <c r="AV67" s="132"/>
      <c r="AW67" s="132"/>
      <c r="AX67" s="132"/>
      <c r="AY67" s="132"/>
      <c r="AZ67" s="132"/>
      <c r="BA67" s="132"/>
      <c r="BB67" s="132"/>
      <c r="BC67" s="132"/>
      <c r="BD67" s="132"/>
      <c r="BE67" s="132"/>
      <c r="BF67" s="132"/>
      <c r="BG67" s="132"/>
      <c r="BH67" s="132"/>
      <c r="BI67" s="132"/>
      <c r="BJ67" s="132"/>
      <c r="BK67" s="132"/>
      <c r="BL67" s="132"/>
      <c r="BM67" s="132"/>
      <c r="BN67" s="132"/>
      <c r="BO67" s="132"/>
      <c r="BP67" s="132"/>
      <c r="BQ67" s="132"/>
      <c r="BR67" s="132"/>
      <c r="BS67" s="132"/>
      <c r="BT67" s="132"/>
      <c r="BU67" s="132"/>
      <c r="BV67" s="132"/>
      <c r="BW67" s="132"/>
      <c r="BX67" s="132"/>
      <c r="BY67" s="132"/>
    </row>
    <row r="68" spans="1:77">
      <c r="A68" s="132"/>
      <c r="B68" s="135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32"/>
      <c r="AL68" s="132"/>
      <c r="AM68" s="132"/>
      <c r="AN68" s="132"/>
      <c r="AO68" s="132"/>
      <c r="AP68" s="132"/>
      <c r="AQ68" s="132"/>
      <c r="AR68" s="132"/>
      <c r="AS68" s="132"/>
      <c r="AT68" s="132"/>
      <c r="AU68" s="132"/>
      <c r="AV68" s="132"/>
      <c r="AW68" s="132"/>
      <c r="AX68" s="132"/>
      <c r="AY68" s="132"/>
      <c r="AZ68" s="132"/>
      <c r="BA68" s="132"/>
      <c r="BB68" s="132"/>
      <c r="BC68" s="132"/>
      <c r="BD68" s="132"/>
      <c r="BE68" s="132"/>
      <c r="BF68" s="132"/>
      <c r="BG68" s="132"/>
      <c r="BH68" s="132"/>
      <c r="BI68" s="132"/>
      <c r="BJ68" s="132"/>
      <c r="BK68" s="132"/>
      <c r="BL68" s="132"/>
      <c r="BM68" s="132"/>
      <c r="BN68" s="132"/>
      <c r="BO68" s="132"/>
      <c r="BP68" s="132"/>
      <c r="BQ68" s="132"/>
      <c r="BR68" s="132"/>
      <c r="BS68" s="132"/>
      <c r="BT68" s="132"/>
      <c r="BU68" s="132"/>
      <c r="BV68" s="132"/>
      <c r="BW68" s="132"/>
      <c r="BX68" s="132"/>
      <c r="BY68" s="132"/>
    </row>
    <row r="69" spans="1:77">
      <c r="A69" s="132"/>
      <c r="B69" s="135"/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2"/>
      <c r="AL69" s="132"/>
      <c r="AM69" s="132"/>
      <c r="AN69" s="132"/>
      <c r="AO69" s="132"/>
      <c r="AP69" s="132"/>
      <c r="AQ69" s="132"/>
      <c r="AR69" s="132"/>
      <c r="AS69" s="132"/>
      <c r="AT69" s="132"/>
      <c r="AU69" s="132"/>
      <c r="AV69" s="132"/>
      <c r="AW69" s="132"/>
      <c r="AX69" s="132"/>
      <c r="AY69" s="132"/>
      <c r="AZ69" s="132"/>
      <c r="BA69" s="132"/>
      <c r="BB69" s="132"/>
      <c r="BC69" s="132"/>
      <c r="BD69" s="132"/>
      <c r="BE69" s="132"/>
      <c r="BF69" s="132"/>
      <c r="BG69" s="132"/>
      <c r="BH69" s="132"/>
      <c r="BI69" s="132"/>
      <c r="BJ69" s="132"/>
      <c r="BK69" s="132"/>
      <c r="BL69" s="132"/>
      <c r="BM69" s="132"/>
      <c r="BN69" s="132"/>
      <c r="BO69" s="132"/>
      <c r="BP69" s="132"/>
      <c r="BQ69" s="132"/>
      <c r="BR69" s="132"/>
      <c r="BS69" s="132"/>
      <c r="BT69" s="132"/>
      <c r="BU69" s="132"/>
      <c r="BV69" s="132"/>
      <c r="BW69" s="132"/>
      <c r="BX69" s="132"/>
      <c r="BY69" s="132"/>
    </row>
    <row r="70" spans="1:77">
      <c r="A70" s="132"/>
      <c r="B70" s="135"/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2"/>
      <c r="AE70" s="132"/>
      <c r="AF70" s="132"/>
      <c r="AG70" s="132"/>
      <c r="AH70" s="132"/>
      <c r="AI70" s="132"/>
      <c r="AJ70" s="132"/>
      <c r="AK70" s="132"/>
      <c r="AL70" s="132"/>
      <c r="AM70" s="132"/>
      <c r="AN70" s="132"/>
      <c r="AO70" s="132"/>
      <c r="AP70" s="132"/>
      <c r="AQ70" s="132"/>
      <c r="AR70" s="132"/>
      <c r="AS70" s="132"/>
      <c r="AT70" s="132"/>
      <c r="AU70" s="132"/>
      <c r="AV70" s="132"/>
      <c r="AW70" s="132"/>
      <c r="AX70" s="132"/>
      <c r="AY70" s="132"/>
      <c r="AZ70" s="132"/>
      <c r="BA70" s="132"/>
      <c r="BB70" s="132"/>
      <c r="BC70" s="132"/>
      <c r="BD70" s="132"/>
      <c r="BE70" s="132"/>
      <c r="BF70" s="132"/>
      <c r="BG70" s="132"/>
      <c r="BH70" s="132"/>
      <c r="BI70" s="132"/>
      <c r="BJ70" s="132"/>
      <c r="BK70" s="132"/>
      <c r="BL70" s="132"/>
      <c r="BM70" s="132"/>
      <c r="BN70" s="132"/>
      <c r="BO70" s="132"/>
      <c r="BP70" s="132"/>
      <c r="BQ70" s="132"/>
      <c r="BR70" s="132"/>
      <c r="BS70" s="132"/>
      <c r="BT70" s="132"/>
      <c r="BU70" s="132"/>
      <c r="BV70" s="132"/>
      <c r="BW70" s="132"/>
      <c r="BX70" s="132"/>
      <c r="BY70" s="132"/>
    </row>
    <row r="71" spans="1:77">
      <c r="A71" s="132"/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2"/>
      <c r="S71" s="132"/>
      <c r="T71" s="132"/>
      <c r="U71" s="132"/>
      <c r="V71" s="132"/>
      <c r="W71" s="132"/>
      <c r="X71" s="132"/>
      <c r="Y71" s="132"/>
      <c r="Z71" s="132"/>
      <c r="AA71" s="132"/>
      <c r="AB71" s="132"/>
      <c r="AC71" s="132"/>
      <c r="AD71" s="132"/>
      <c r="AE71" s="132"/>
      <c r="AF71" s="132"/>
      <c r="AG71" s="132"/>
      <c r="AH71" s="132"/>
      <c r="AI71" s="132"/>
      <c r="AJ71" s="132"/>
      <c r="AK71" s="132"/>
      <c r="AL71" s="132"/>
      <c r="AM71" s="132"/>
      <c r="AN71" s="132"/>
      <c r="AO71" s="132"/>
      <c r="AP71" s="132"/>
      <c r="AQ71" s="132"/>
      <c r="AR71" s="132"/>
      <c r="AS71" s="132"/>
      <c r="AT71" s="132"/>
      <c r="AU71" s="132"/>
      <c r="AV71" s="132"/>
      <c r="AW71" s="132"/>
      <c r="AX71" s="132"/>
      <c r="AY71" s="132"/>
      <c r="AZ71" s="132"/>
      <c r="BA71" s="132"/>
      <c r="BB71" s="132"/>
      <c r="BC71" s="132"/>
      <c r="BD71" s="132"/>
      <c r="BE71" s="132"/>
      <c r="BF71" s="132"/>
      <c r="BG71" s="132"/>
      <c r="BH71" s="132"/>
      <c r="BI71" s="132"/>
      <c r="BJ71" s="132"/>
      <c r="BK71" s="132"/>
      <c r="BL71" s="132"/>
      <c r="BM71" s="132"/>
      <c r="BN71" s="132"/>
      <c r="BO71" s="132"/>
      <c r="BP71" s="132"/>
      <c r="BQ71" s="132"/>
      <c r="BR71" s="132"/>
      <c r="BS71" s="132"/>
      <c r="BT71" s="132"/>
      <c r="BU71" s="132"/>
      <c r="BV71" s="132"/>
      <c r="BW71" s="132"/>
      <c r="BX71" s="132"/>
      <c r="BY71" s="132"/>
    </row>
    <row r="72" spans="1:77">
      <c r="A72" s="132"/>
      <c r="B72" s="135"/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2"/>
      <c r="S72" s="132"/>
      <c r="T72" s="132"/>
      <c r="U72" s="132"/>
      <c r="V72" s="132"/>
      <c r="W72" s="132"/>
      <c r="X72" s="132"/>
      <c r="Y72" s="132"/>
      <c r="Z72" s="132"/>
      <c r="AA72" s="132"/>
      <c r="AB72" s="132"/>
      <c r="AC72" s="132"/>
      <c r="AD72" s="132"/>
      <c r="AE72" s="132"/>
      <c r="AF72" s="132"/>
      <c r="AG72" s="132"/>
      <c r="AH72" s="132"/>
      <c r="AI72" s="132"/>
      <c r="AJ72" s="132"/>
      <c r="AK72" s="132"/>
      <c r="AL72" s="132"/>
      <c r="AM72" s="132"/>
      <c r="AN72" s="132"/>
      <c r="AO72" s="132"/>
      <c r="AP72" s="132"/>
      <c r="AQ72" s="132"/>
      <c r="AR72" s="132"/>
      <c r="AS72" s="132"/>
      <c r="AT72" s="132"/>
      <c r="AU72" s="132"/>
      <c r="AV72" s="132"/>
      <c r="AW72" s="132"/>
      <c r="AX72" s="132"/>
      <c r="AY72" s="132"/>
      <c r="AZ72" s="132"/>
      <c r="BA72" s="132"/>
      <c r="BB72" s="132"/>
      <c r="BC72" s="132"/>
      <c r="BD72" s="132"/>
      <c r="BE72" s="132"/>
      <c r="BF72" s="132"/>
      <c r="BG72" s="132"/>
      <c r="BH72" s="132"/>
      <c r="BI72" s="132"/>
      <c r="BJ72" s="132"/>
      <c r="BK72" s="132"/>
      <c r="BL72" s="132"/>
      <c r="BM72" s="132"/>
      <c r="BN72" s="132"/>
      <c r="BO72" s="132"/>
      <c r="BP72" s="132"/>
      <c r="BQ72" s="132"/>
      <c r="BR72" s="132"/>
      <c r="BS72" s="132"/>
      <c r="BT72" s="132"/>
      <c r="BU72" s="132"/>
      <c r="BV72" s="132"/>
      <c r="BW72" s="132"/>
      <c r="BX72" s="132"/>
      <c r="BY72" s="132"/>
    </row>
    <row r="73" spans="1:77">
      <c r="A73" s="132"/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2"/>
      <c r="S73" s="132"/>
      <c r="T73" s="132"/>
      <c r="U73" s="132"/>
      <c r="V73" s="132"/>
      <c r="W73" s="132"/>
      <c r="X73" s="132"/>
      <c r="Y73" s="132"/>
      <c r="Z73" s="132"/>
      <c r="AA73" s="132"/>
      <c r="AB73" s="132"/>
      <c r="AC73" s="132"/>
      <c r="AD73" s="132"/>
      <c r="AE73" s="132"/>
      <c r="AF73" s="132"/>
      <c r="AG73" s="132"/>
      <c r="AH73" s="132"/>
      <c r="AI73" s="132"/>
      <c r="AJ73" s="132"/>
      <c r="AK73" s="132"/>
      <c r="AL73" s="132"/>
      <c r="AM73" s="132"/>
      <c r="AN73" s="132"/>
      <c r="AO73" s="132"/>
      <c r="AP73" s="132"/>
      <c r="AQ73" s="132"/>
      <c r="AR73" s="132"/>
      <c r="AS73" s="132"/>
      <c r="AT73" s="132"/>
      <c r="AU73" s="132"/>
      <c r="AV73" s="132"/>
      <c r="AW73" s="132"/>
      <c r="AX73" s="132"/>
      <c r="AY73" s="132"/>
      <c r="AZ73" s="132"/>
      <c r="BA73" s="132"/>
      <c r="BB73" s="132"/>
      <c r="BC73" s="132"/>
      <c r="BD73" s="132"/>
      <c r="BE73" s="132"/>
      <c r="BF73" s="132"/>
      <c r="BG73" s="132"/>
      <c r="BH73" s="132"/>
      <c r="BI73" s="132"/>
      <c r="BJ73" s="132"/>
      <c r="BK73" s="132"/>
      <c r="BL73" s="132"/>
      <c r="BM73" s="132"/>
      <c r="BN73" s="132"/>
      <c r="BO73" s="132"/>
      <c r="BP73" s="132"/>
      <c r="BQ73" s="132"/>
      <c r="BR73" s="132"/>
      <c r="BS73" s="132"/>
      <c r="BT73" s="132"/>
      <c r="BU73" s="132"/>
      <c r="BV73" s="132"/>
      <c r="BW73" s="132"/>
      <c r="BX73" s="132"/>
      <c r="BY73" s="132"/>
    </row>
    <row r="74" spans="1:77">
      <c r="A74" s="132"/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32"/>
      <c r="AL74" s="132"/>
      <c r="AM74" s="132"/>
      <c r="AN74" s="132"/>
      <c r="AO74" s="132"/>
      <c r="AP74" s="132"/>
      <c r="AQ74" s="132"/>
      <c r="AR74" s="132"/>
      <c r="AS74" s="132"/>
      <c r="AT74" s="132"/>
      <c r="AU74" s="132"/>
      <c r="AV74" s="132"/>
      <c r="AW74" s="132"/>
      <c r="AX74" s="132"/>
      <c r="AY74" s="132"/>
      <c r="AZ74" s="132"/>
      <c r="BA74" s="132"/>
      <c r="BB74" s="132"/>
      <c r="BC74" s="132"/>
      <c r="BD74" s="132"/>
      <c r="BE74" s="132"/>
      <c r="BF74" s="132"/>
      <c r="BG74" s="132"/>
      <c r="BH74" s="132"/>
      <c r="BI74" s="132"/>
      <c r="BJ74" s="132"/>
      <c r="BK74" s="132"/>
      <c r="BL74" s="132"/>
      <c r="BM74" s="132"/>
      <c r="BN74" s="132"/>
      <c r="BO74" s="132"/>
      <c r="BP74" s="132"/>
      <c r="BQ74" s="132"/>
      <c r="BR74" s="132"/>
      <c r="BS74" s="132"/>
      <c r="BT74" s="132"/>
      <c r="BU74" s="132"/>
      <c r="BV74" s="132"/>
      <c r="BW74" s="132"/>
      <c r="BX74" s="132"/>
      <c r="BY74" s="132"/>
    </row>
    <row r="75" spans="1:77">
      <c r="A75" s="132"/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2"/>
      <c r="S75" s="132"/>
      <c r="T75" s="132"/>
      <c r="U75" s="132"/>
      <c r="V75" s="132"/>
      <c r="W75" s="132"/>
      <c r="X75" s="132"/>
      <c r="Y75" s="132"/>
      <c r="Z75" s="132"/>
      <c r="AA75" s="132"/>
      <c r="AB75" s="132"/>
      <c r="AC75" s="132"/>
      <c r="AD75" s="132"/>
      <c r="AE75" s="132"/>
      <c r="AF75" s="132"/>
      <c r="AG75" s="132"/>
      <c r="AH75" s="132"/>
      <c r="AI75" s="132"/>
      <c r="AJ75" s="132"/>
      <c r="AK75" s="132"/>
      <c r="AL75" s="132"/>
      <c r="AM75" s="132"/>
      <c r="AN75" s="132"/>
      <c r="AO75" s="132"/>
      <c r="AP75" s="132"/>
      <c r="AQ75" s="132"/>
      <c r="AR75" s="132"/>
      <c r="AS75" s="132"/>
      <c r="AT75" s="132"/>
      <c r="AU75" s="132"/>
      <c r="AV75" s="132"/>
      <c r="AW75" s="132"/>
      <c r="AX75" s="132"/>
      <c r="AY75" s="132"/>
      <c r="AZ75" s="132"/>
      <c r="BA75" s="132"/>
      <c r="BB75" s="132"/>
      <c r="BC75" s="132"/>
      <c r="BD75" s="132"/>
      <c r="BE75" s="132"/>
      <c r="BF75" s="132"/>
      <c r="BG75" s="132"/>
      <c r="BH75" s="132"/>
      <c r="BI75" s="132"/>
      <c r="BJ75" s="132"/>
      <c r="BK75" s="132"/>
      <c r="BL75" s="132"/>
      <c r="BM75" s="132"/>
      <c r="BN75" s="132"/>
      <c r="BO75" s="132"/>
      <c r="BP75" s="132"/>
      <c r="BQ75" s="132"/>
      <c r="BR75" s="132"/>
      <c r="BS75" s="132"/>
      <c r="BT75" s="132"/>
      <c r="BU75" s="132"/>
      <c r="BV75" s="132"/>
      <c r="BW75" s="132"/>
      <c r="BX75" s="132"/>
      <c r="BY75" s="132"/>
    </row>
    <row r="76" spans="1:77">
      <c r="A76" s="132"/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2"/>
      <c r="AG76" s="132"/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2"/>
      <c r="AV76" s="132"/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2"/>
      <c r="BK76" s="132"/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2"/>
    </row>
    <row r="77" spans="1:77">
      <c r="A77" s="132"/>
      <c r="B77" s="135"/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2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  <c r="AF77" s="132"/>
      <c r="AG77" s="132"/>
      <c r="AH77" s="132"/>
      <c r="AI77" s="132"/>
      <c r="AJ77" s="132"/>
      <c r="AK77" s="132"/>
      <c r="AL77" s="132"/>
      <c r="AM77" s="132"/>
      <c r="AN77" s="132"/>
      <c r="AO77" s="132"/>
      <c r="AP77" s="132"/>
      <c r="AQ77" s="132"/>
      <c r="AR77" s="132"/>
      <c r="AS77" s="132"/>
      <c r="AT77" s="132"/>
      <c r="AU77" s="132"/>
      <c r="AV77" s="132"/>
      <c r="AW77" s="132"/>
      <c r="AX77" s="132"/>
      <c r="AY77" s="132"/>
      <c r="AZ77" s="132"/>
      <c r="BA77" s="132"/>
      <c r="BB77" s="132"/>
      <c r="BC77" s="132"/>
      <c r="BD77" s="132"/>
      <c r="BE77" s="132"/>
      <c r="BF77" s="132"/>
      <c r="BG77" s="132"/>
      <c r="BH77" s="132"/>
      <c r="BI77" s="132"/>
      <c r="BJ77" s="132"/>
      <c r="BK77" s="132"/>
      <c r="BL77" s="132"/>
      <c r="BM77" s="132"/>
      <c r="BN77" s="132"/>
      <c r="BO77" s="132"/>
      <c r="BP77" s="132"/>
      <c r="BQ77" s="132"/>
      <c r="BR77" s="132"/>
      <c r="BS77" s="132"/>
      <c r="BT77" s="132"/>
      <c r="BU77" s="132"/>
      <c r="BV77" s="132"/>
      <c r="BW77" s="132"/>
      <c r="BX77" s="132"/>
      <c r="BY77" s="132"/>
    </row>
    <row r="78" spans="1:77">
      <c r="A78" s="132"/>
      <c r="B78" s="135"/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2"/>
      <c r="S78" s="132"/>
      <c r="T78" s="132"/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  <c r="AF78" s="132"/>
      <c r="AG78" s="132"/>
      <c r="AH78" s="132"/>
      <c r="AI78" s="132"/>
      <c r="AJ78" s="132"/>
      <c r="AK78" s="132"/>
      <c r="AL78" s="132"/>
      <c r="AM78" s="132"/>
      <c r="AN78" s="132"/>
      <c r="AO78" s="132"/>
      <c r="AP78" s="132"/>
      <c r="AQ78" s="132"/>
      <c r="AR78" s="132"/>
      <c r="AS78" s="132"/>
      <c r="AT78" s="132"/>
      <c r="AU78" s="132"/>
      <c r="AV78" s="132"/>
      <c r="AW78" s="132"/>
      <c r="AX78" s="132"/>
      <c r="AY78" s="132"/>
      <c r="AZ78" s="132"/>
      <c r="BA78" s="132"/>
      <c r="BB78" s="132"/>
      <c r="BC78" s="132"/>
      <c r="BD78" s="132"/>
      <c r="BE78" s="132"/>
      <c r="BF78" s="132"/>
      <c r="BG78" s="132"/>
      <c r="BH78" s="132"/>
      <c r="BI78" s="132"/>
      <c r="BJ78" s="132"/>
      <c r="BK78" s="132"/>
      <c r="BL78" s="132"/>
      <c r="BM78" s="132"/>
      <c r="BN78" s="132"/>
      <c r="BO78" s="132"/>
      <c r="BP78" s="132"/>
      <c r="BQ78" s="132"/>
      <c r="BR78" s="132"/>
      <c r="BS78" s="132"/>
      <c r="BT78" s="132"/>
      <c r="BU78" s="132"/>
      <c r="BV78" s="132"/>
      <c r="BW78" s="132"/>
      <c r="BX78" s="132"/>
      <c r="BY78" s="132"/>
    </row>
    <row r="79" spans="1:77">
      <c r="A79" s="132"/>
      <c r="B79" s="135"/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2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  <c r="AF79" s="132"/>
      <c r="AG79" s="132"/>
      <c r="AH79" s="132"/>
      <c r="AI79" s="132"/>
      <c r="AJ79" s="132"/>
      <c r="AK79" s="132"/>
      <c r="AL79" s="132"/>
      <c r="AM79" s="132"/>
      <c r="AN79" s="132"/>
      <c r="AO79" s="132"/>
      <c r="AP79" s="132"/>
      <c r="AQ79" s="132"/>
      <c r="AR79" s="132"/>
      <c r="AS79" s="132"/>
      <c r="AT79" s="132"/>
      <c r="AU79" s="132"/>
      <c r="AV79" s="132"/>
      <c r="AW79" s="132"/>
      <c r="AX79" s="132"/>
      <c r="AY79" s="132"/>
      <c r="AZ79" s="132"/>
      <c r="BA79" s="132"/>
      <c r="BB79" s="132"/>
      <c r="BC79" s="132"/>
      <c r="BD79" s="132"/>
      <c r="BE79" s="132"/>
      <c r="BF79" s="132"/>
      <c r="BG79" s="132"/>
      <c r="BH79" s="132"/>
      <c r="BI79" s="132"/>
      <c r="BJ79" s="132"/>
      <c r="BK79" s="132"/>
      <c r="BL79" s="132"/>
      <c r="BM79" s="132"/>
      <c r="BN79" s="132"/>
      <c r="BO79" s="132"/>
      <c r="BP79" s="132"/>
      <c r="BQ79" s="132"/>
      <c r="BR79" s="132"/>
      <c r="BS79" s="132"/>
      <c r="BT79" s="132"/>
      <c r="BU79" s="132"/>
      <c r="BV79" s="132"/>
      <c r="BW79" s="132"/>
      <c r="BX79" s="132"/>
      <c r="BY79" s="132"/>
    </row>
    <row r="80" spans="1:77">
      <c r="A80" s="132"/>
      <c r="B80" s="135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2"/>
      <c r="S80" s="132"/>
      <c r="T80" s="132"/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  <c r="AF80" s="132"/>
      <c r="AG80" s="132"/>
      <c r="AH80" s="132"/>
      <c r="AI80" s="132"/>
      <c r="AJ80" s="132"/>
      <c r="AK80" s="132"/>
      <c r="AL80" s="132"/>
      <c r="AM80" s="132"/>
      <c r="AN80" s="132"/>
      <c r="AO80" s="132"/>
      <c r="AP80" s="132"/>
      <c r="AQ80" s="132"/>
      <c r="AR80" s="132"/>
      <c r="AS80" s="132"/>
      <c r="AT80" s="132"/>
      <c r="AU80" s="132"/>
      <c r="AV80" s="132"/>
      <c r="AW80" s="132"/>
      <c r="AX80" s="132"/>
      <c r="AY80" s="132"/>
      <c r="AZ80" s="132"/>
      <c r="BA80" s="132"/>
      <c r="BB80" s="132"/>
      <c r="BC80" s="132"/>
      <c r="BD80" s="132"/>
      <c r="BE80" s="132"/>
      <c r="BF80" s="132"/>
      <c r="BG80" s="132"/>
      <c r="BH80" s="132"/>
      <c r="BI80" s="132"/>
      <c r="BJ80" s="132"/>
      <c r="BK80" s="132"/>
      <c r="BL80" s="132"/>
      <c r="BM80" s="132"/>
      <c r="BN80" s="132"/>
      <c r="BO80" s="132"/>
      <c r="BP80" s="132"/>
      <c r="BQ80" s="132"/>
      <c r="BR80" s="132"/>
      <c r="BS80" s="132"/>
      <c r="BT80" s="132"/>
      <c r="BU80" s="132"/>
      <c r="BV80" s="132"/>
      <c r="BW80" s="132"/>
      <c r="BX80" s="132"/>
      <c r="BY80" s="132"/>
    </row>
    <row r="81" spans="1:77">
      <c r="A81" s="132"/>
      <c r="B81" s="135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2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  <c r="AF81" s="132"/>
      <c r="AG81" s="132"/>
      <c r="AH81" s="132"/>
      <c r="AI81" s="132"/>
      <c r="AJ81" s="132"/>
      <c r="AK81" s="132"/>
      <c r="AL81" s="132"/>
      <c r="AM81" s="132"/>
      <c r="AN81" s="132"/>
      <c r="AO81" s="132"/>
      <c r="AP81" s="132"/>
      <c r="AQ81" s="132"/>
      <c r="AR81" s="132"/>
      <c r="AS81" s="132"/>
      <c r="AT81" s="132"/>
      <c r="AU81" s="132"/>
      <c r="AV81" s="132"/>
      <c r="AW81" s="132"/>
      <c r="AX81" s="132"/>
      <c r="AY81" s="132"/>
      <c r="AZ81" s="132"/>
      <c r="BA81" s="132"/>
      <c r="BB81" s="132"/>
      <c r="BC81" s="132"/>
      <c r="BD81" s="132"/>
      <c r="BE81" s="132"/>
      <c r="BF81" s="132"/>
      <c r="BG81" s="132"/>
      <c r="BH81" s="132"/>
      <c r="BI81" s="132"/>
      <c r="BJ81" s="132"/>
      <c r="BK81" s="132"/>
      <c r="BL81" s="132"/>
      <c r="BM81" s="132"/>
      <c r="BN81" s="132"/>
      <c r="BO81" s="132"/>
      <c r="BP81" s="132"/>
      <c r="BQ81" s="132"/>
      <c r="BR81" s="132"/>
      <c r="BS81" s="132"/>
      <c r="BT81" s="132"/>
      <c r="BU81" s="132"/>
      <c r="BV81" s="132"/>
      <c r="BW81" s="132"/>
      <c r="BX81" s="132"/>
      <c r="BY81" s="132"/>
    </row>
    <row r="82" spans="1:77">
      <c r="A82" s="132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  <c r="BB82" s="132"/>
      <c r="BC82" s="132"/>
      <c r="BD82" s="132"/>
      <c r="BE82" s="132"/>
      <c r="BF82" s="132"/>
      <c r="BG82" s="132"/>
      <c r="BH82" s="132"/>
      <c r="BI82" s="132"/>
      <c r="BJ82" s="132"/>
      <c r="BK82" s="132"/>
      <c r="BL82" s="132"/>
      <c r="BM82" s="132"/>
      <c r="BN82" s="132"/>
      <c r="BO82" s="132"/>
      <c r="BP82" s="132"/>
      <c r="BQ82" s="132"/>
      <c r="BR82" s="132"/>
      <c r="BS82" s="132"/>
      <c r="BT82" s="132"/>
      <c r="BU82" s="132"/>
      <c r="BV82" s="132"/>
      <c r="BW82" s="132"/>
      <c r="BX82" s="132"/>
      <c r="BY82" s="132"/>
    </row>
    <row r="83" spans="1:77">
      <c r="A83" s="132"/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2"/>
      <c r="S83" s="132"/>
      <c r="T83" s="132"/>
      <c r="U83" s="132"/>
      <c r="V83" s="132"/>
      <c r="W83" s="132"/>
      <c r="X83" s="132"/>
      <c r="Y83" s="132"/>
      <c r="Z83" s="132"/>
      <c r="AA83" s="132"/>
      <c r="AB83" s="132"/>
      <c r="AC83" s="132"/>
      <c r="AD83" s="132"/>
      <c r="AE83" s="132"/>
      <c r="AF83" s="132"/>
      <c r="AG83" s="132"/>
      <c r="AH83" s="132"/>
      <c r="AI83" s="132"/>
      <c r="AJ83" s="132"/>
      <c r="AK83" s="132"/>
      <c r="AL83" s="132"/>
      <c r="AM83" s="132"/>
      <c r="AN83" s="132"/>
      <c r="AO83" s="132"/>
      <c r="AP83" s="132"/>
      <c r="AQ83" s="132"/>
      <c r="AR83" s="132"/>
      <c r="AS83" s="132"/>
      <c r="AT83" s="132"/>
      <c r="AU83" s="132"/>
      <c r="AV83" s="132"/>
      <c r="AW83" s="132"/>
      <c r="AX83" s="132"/>
      <c r="AY83" s="132"/>
      <c r="AZ83" s="132"/>
      <c r="BA83" s="132"/>
      <c r="BB83" s="132"/>
      <c r="BC83" s="132"/>
      <c r="BD83" s="132"/>
      <c r="BE83" s="132"/>
      <c r="BF83" s="132"/>
      <c r="BG83" s="132"/>
      <c r="BH83" s="132"/>
      <c r="BI83" s="132"/>
      <c r="BJ83" s="132"/>
      <c r="BK83" s="132"/>
      <c r="BL83" s="132"/>
      <c r="BM83" s="132"/>
      <c r="BN83" s="132"/>
      <c r="BO83" s="132"/>
      <c r="BP83" s="132"/>
      <c r="BQ83" s="132"/>
      <c r="BR83" s="132"/>
      <c r="BS83" s="132"/>
      <c r="BT83" s="132"/>
      <c r="BU83" s="132"/>
      <c r="BV83" s="132"/>
      <c r="BW83" s="132"/>
      <c r="BX83" s="132"/>
      <c r="BY83" s="132"/>
    </row>
    <row r="84" spans="1:77">
      <c r="A84" s="132"/>
      <c r="B84" s="132"/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  <c r="AA84" s="132"/>
      <c r="AB84" s="132"/>
      <c r="AC84" s="132"/>
      <c r="AD84" s="132"/>
      <c r="AE84" s="132"/>
      <c r="AF84" s="132"/>
      <c r="AG84" s="132"/>
      <c r="AH84" s="132"/>
      <c r="AI84" s="132"/>
      <c r="AJ84" s="132"/>
      <c r="AK84" s="132"/>
      <c r="AL84" s="132"/>
      <c r="AM84" s="132"/>
      <c r="AN84" s="132"/>
      <c r="AO84" s="132"/>
      <c r="AP84" s="132"/>
      <c r="AQ84" s="132"/>
      <c r="AR84" s="132"/>
      <c r="AS84" s="132"/>
      <c r="AT84" s="132"/>
      <c r="AU84" s="132"/>
      <c r="AV84" s="132"/>
      <c r="AW84" s="132"/>
      <c r="AX84" s="132"/>
      <c r="AY84" s="132"/>
      <c r="AZ84" s="132"/>
      <c r="BA84" s="132"/>
      <c r="BB84" s="132"/>
      <c r="BC84" s="132"/>
      <c r="BD84" s="132"/>
      <c r="BE84" s="132"/>
      <c r="BF84" s="132"/>
      <c r="BG84" s="132"/>
      <c r="BH84" s="132"/>
      <c r="BI84" s="132"/>
      <c r="BJ84" s="132"/>
      <c r="BK84" s="132"/>
      <c r="BL84" s="132"/>
      <c r="BM84" s="132"/>
      <c r="BN84" s="132"/>
      <c r="BO84" s="132"/>
      <c r="BP84" s="132"/>
      <c r="BQ84" s="132"/>
      <c r="BR84" s="132"/>
      <c r="BS84" s="132"/>
      <c r="BT84" s="132"/>
      <c r="BU84" s="132"/>
      <c r="BV84" s="132"/>
      <c r="BW84" s="132"/>
      <c r="BX84" s="132"/>
      <c r="BY84" s="132"/>
    </row>
    <row r="85" spans="1:77">
      <c r="A85" s="132"/>
      <c r="B85" s="132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  <c r="AA85" s="132"/>
      <c r="AB85" s="132"/>
      <c r="AC85" s="132"/>
      <c r="AD85" s="132"/>
      <c r="AE85" s="132"/>
      <c r="AF85" s="132"/>
      <c r="AG85" s="132"/>
      <c r="AH85" s="132"/>
      <c r="AI85" s="132"/>
      <c r="AJ85" s="132"/>
      <c r="AK85" s="132"/>
      <c r="AL85" s="132"/>
      <c r="AM85" s="132"/>
      <c r="AN85" s="132"/>
      <c r="AO85" s="132"/>
      <c r="AP85" s="132"/>
      <c r="AQ85" s="132"/>
      <c r="AR85" s="132"/>
      <c r="AS85" s="132"/>
      <c r="AT85" s="132"/>
      <c r="AU85" s="132"/>
      <c r="AV85" s="132"/>
      <c r="AW85" s="132"/>
      <c r="AX85" s="132"/>
      <c r="AY85" s="132"/>
      <c r="AZ85" s="132"/>
      <c r="BA85" s="132"/>
      <c r="BB85" s="132"/>
      <c r="BC85" s="132"/>
      <c r="BD85" s="132"/>
      <c r="BE85" s="132"/>
      <c r="BF85" s="132"/>
      <c r="BG85" s="132"/>
      <c r="BH85" s="132"/>
      <c r="BI85" s="132"/>
      <c r="BJ85" s="132"/>
      <c r="BK85" s="132"/>
      <c r="BL85" s="132"/>
      <c r="BM85" s="132"/>
      <c r="BN85" s="132"/>
      <c r="BO85" s="132"/>
      <c r="BP85" s="132"/>
      <c r="BQ85" s="132"/>
      <c r="BR85" s="132"/>
      <c r="BS85" s="132"/>
      <c r="BT85" s="132"/>
      <c r="BU85" s="132"/>
      <c r="BV85" s="132"/>
      <c r="BW85" s="132"/>
      <c r="BX85" s="132"/>
      <c r="BY85" s="132"/>
    </row>
    <row r="86" spans="1:77">
      <c r="A86" s="132"/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  <c r="AA86" s="132"/>
      <c r="AB86" s="132"/>
      <c r="AC86" s="132"/>
      <c r="AD86" s="132"/>
      <c r="AE86" s="132"/>
      <c r="AF86" s="132"/>
      <c r="AG86" s="132"/>
      <c r="AH86" s="132"/>
      <c r="AI86" s="132"/>
      <c r="AJ86" s="132"/>
      <c r="AK86" s="132"/>
      <c r="AL86" s="132"/>
      <c r="AM86" s="132"/>
      <c r="AN86" s="132"/>
      <c r="AO86" s="132"/>
      <c r="AP86" s="132"/>
      <c r="AQ86" s="132"/>
      <c r="AR86" s="132"/>
      <c r="AS86" s="132"/>
      <c r="AT86" s="132"/>
      <c r="AU86" s="132"/>
      <c r="AV86" s="132"/>
      <c r="AW86" s="132"/>
      <c r="AX86" s="132"/>
      <c r="AY86" s="132"/>
      <c r="AZ86" s="132"/>
      <c r="BA86" s="132"/>
      <c r="BB86" s="132"/>
      <c r="BC86" s="132"/>
      <c r="BD86" s="132"/>
      <c r="BE86" s="132"/>
      <c r="BF86" s="132"/>
      <c r="BG86" s="132"/>
      <c r="BH86" s="132"/>
      <c r="BI86" s="132"/>
      <c r="BJ86" s="132"/>
      <c r="BK86" s="132"/>
      <c r="BL86" s="132"/>
      <c r="BM86" s="132"/>
      <c r="BN86" s="132"/>
      <c r="BO86" s="132"/>
      <c r="BP86" s="132"/>
      <c r="BQ86" s="132"/>
      <c r="BR86" s="132"/>
      <c r="BS86" s="132"/>
      <c r="BT86" s="132"/>
      <c r="BU86" s="132"/>
      <c r="BV86" s="132"/>
      <c r="BW86" s="132"/>
      <c r="BX86" s="132"/>
      <c r="BY86" s="132"/>
    </row>
    <row r="87" spans="1:77">
      <c r="A87" s="132"/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  <c r="AA87" s="132"/>
      <c r="AB87" s="132"/>
      <c r="AC87" s="132"/>
      <c r="AD87" s="132"/>
      <c r="AE87" s="132"/>
      <c r="AF87" s="132"/>
      <c r="AG87" s="132"/>
      <c r="AH87" s="132"/>
      <c r="AI87" s="132"/>
      <c r="AJ87" s="132"/>
      <c r="AK87" s="132"/>
      <c r="AL87" s="132"/>
      <c r="AM87" s="132"/>
      <c r="AN87" s="132"/>
      <c r="AO87" s="132"/>
      <c r="AP87" s="132"/>
      <c r="AQ87" s="132"/>
      <c r="AR87" s="132"/>
      <c r="AS87" s="132"/>
      <c r="AT87" s="132"/>
      <c r="AU87" s="132"/>
      <c r="AV87" s="132"/>
      <c r="AW87" s="132"/>
      <c r="AX87" s="132"/>
      <c r="AY87" s="132"/>
      <c r="AZ87" s="132"/>
      <c r="BA87" s="132"/>
      <c r="BB87" s="132"/>
      <c r="BC87" s="132"/>
      <c r="BD87" s="132"/>
      <c r="BE87" s="132"/>
      <c r="BF87" s="132"/>
      <c r="BG87" s="132"/>
      <c r="BH87" s="132"/>
      <c r="BI87" s="132"/>
      <c r="BJ87" s="132"/>
      <c r="BK87" s="132"/>
      <c r="BL87" s="132"/>
      <c r="BM87" s="132"/>
      <c r="BN87" s="132"/>
      <c r="BO87" s="132"/>
      <c r="BP87" s="132"/>
      <c r="BQ87" s="132"/>
      <c r="BR87" s="132"/>
      <c r="BS87" s="132"/>
      <c r="BT87" s="132"/>
      <c r="BU87" s="132"/>
      <c r="BV87" s="132"/>
      <c r="BW87" s="132"/>
      <c r="BX87" s="132"/>
      <c r="BY87" s="132"/>
    </row>
    <row r="88" spans="1:77">
      <c r="A88" s="132"/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  <c r="AA88" s="132"/>
      <c r="AB88" s="132"/>
      <c r="AC88" s="132"/>
      <c r="AD88" s="132"/>
      <c r="AE88" s="132"/>
      <c r="AF88" s="132"/>
      <c r="AG88" s="132"/>
      <c r="AH88" s="132"/>
      <c r="AI88" s="132"/>
      <c r="AJ88" s="132"/>
      <c r="AK88" s="132"/>
      <c r="AL88" s="132"/>
      <c r="AM88" s="132"/>
      <c r="AN88" s="132"/>
      <c r="AO88" s="132"/>
      <c r="AP88" s="132"/>
      <c r="AQ88" s="132"/>
      <c r="AR88" s="132"/>
      <c r="AS88" s="132"/>
      <c r="AT88" s="132"/>
      <c r="AU88" s="132"/>
      <c r="AV88" s="132"/>
      <c r="AW88" s="132"/>
      <c r="AX88" s="132"/>
      <c r="AY88" s="132"/>
      <c r="AZ88" s="132"/>
      <c r="BA88" s="132"/>
      <c r="BB88" s="132"/>
      <c r="BC88" s="132"/>
      <c r="BD88" s="132"/>
      <c r="BE88" s="132"/>
      <c r="BF88" s="132"/>
      <c r="BG88" s="132"/>
      <c r="BH88" s="132"/>
      <c r="BI88" s="132"/>
      <c r="BJ88" s="132"/>
      <c r="BK88" s="132"/>
      <c r="BL88" s="132"/>
      <c r="BM88" s="132"/>
      <c r="BN88" s="132"/>
      <c r="BO88" s="132"/>
      <c r="BP88" s="132"/>
      <c r="BQ88" s="132"/>
      <c r="BR88" s="132"/>
      <c r="BS88" s="132"/>
      <c r="BT88" s="132"/>
      <c r="BU88" s="132"/>
      <c r="BV88" s="132"/>
      <c r="BW88" s="132"/>
      <c r="BX88" s="132"/>
      <c r="BY88" s="132"/>
    </row>
    <row r="89" spans="1:77">
      <c r="A89" s="132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  <c r="AA89" s="132"/>
      <c r="AB89" s="132"/>
      <c r="AC89" s="132"/>
      <c r="AD89" s="132"/>
      <c r="AE89" s="132"/>
      <c r="AF89" s="132"/>
      <c r="AG89" s="132"/>
      <c r="AH89" s="132"/>
      <c r="AI89" s="132"/>
      <c r="AJ89" s="132"/>
      <c r="AK89" s="132"/>
      <c r="AL89" s="132"/>
      <c r="AM89" s="132"/>
      <c r="AN89" s="132"/>
      <c r="AO89" s="132"/>
      <c r="AP89" s="132"/>
      <c r="AQ89" s="132"/>
      <c r="AR89" s="132"/>
      <c r="AS89" s="132"/>
      <c r="AT89" s="132"/>
      <c r="AU89" s="132"/>
      <c r="AV89" s="132"/>
      <c r="AW89" s="132"/>
      <c r="AX89" s="132"/>
      <c r="AY89" s="132"/>
      <c r="AZ89" s="132"/>
      <c r="BA89" s="132"/>
      <c r="BB89" s="132"/>
      <c r="BC89" s="132"/>
      <c r="BD89" s="132"/>
      <c r="BE89" s="132"/>
      <c r="BF89" s="132"/>
      <c r="BG89" s="132"/>
      <c r="BH89" s="132"/>
      <c r="BI89" s="132"/>
      <c r="BJ89" s="132"/>
      <c r="BK89" s="132"/>
      <c r="BL89" s="132"/>
      <c r="BM89" s="132"/>
      <c r="BN89" s="132"/>
      <c r="BO89" s="132"/>
      <c r="BP89" s="132"/>
      <c r="BQ89" s="132"/>
      <c r="BR89" s="132"/>
      <c r="BS89" s="132"/>
      <c r="BT89" s="132"/>
      <c r="BU89" s="132"/>
      <c r="BV89" s="132"/>
      <c r="BW89" s="132"/>
      <c r="BX89" s="132"/>
      <c r="BY89" s="132"/>
    </row>
    <row r="90" spans="1:77">
      <c r="A90" s="132"/>
      <c r="B90" s="132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  <c r="AA90" s="132"/>
      <c r="AB90" s="132"/>
      <c r="AC90" s="132"/>
      <c r="AD90" s="132"/>
      <c r="AE90" s="132"/>
      <c r="AF90" s="132"/>
      <c r="AG90" s="132"/>
      <c r="AH90" s="132"/>
      <c r="AI90" s="132"/>
      <c r="AJ90" s="132"/>
      <c r="AK90" s="132"/>
      <c r="AL90" s="132"/>
      <c r="AM90" s="132"/>
      <c r="AN90" s="132"/>
      <c r="AO90" s="132"/>
      <c r="AP90" s="132"/>
      <c r="AQ90" s="132"/>
      <c r="AR90" s="132"/>
      <c r="AS90" s="132"/>
      <c r="AT90" s="132"/>
      <c r="AU90" s="132"/>
      <c r="AV90" s="132"/>
      <c r="AW90" s="132"/>
      <c r="AX90" s="132"/>
      <c r="AY90" s="132"/>
      <c r="AZ90" s="132"/>
      <c r="BA90" s="132"/>
      <c r="BB90" s="132"/>
      <c r="BC90" s="132"/>
      <c r="BD90" s="132"/>
      <c r="BE90" s="132"/>
      <c r="BF90" s="132"/>
      <c r="BG90" s="132"/>
      <c r="BH90" s="132"/>
      <c r="BI90" s="132"/>
      <c r="BJ90" s="132"/>
      <c r="BK90" s="132"/>
      <c r="BL90" s="132"/>
      <c r="BM90" s="132"/>
      <c r="BN90" s="132"/>
      <c r="BO90" s="132"/>
      <c r="BP90" s="132"/>
      <c r="BQ90" s="132"/>
      <c r="BR90" s="132"/>
      <c r="BS90" s="132"/>
      <c r="BT90" s="132"/>
      <c r="BU90" s="132"/>
      <c r="BV90" s="132"/>
      <c r="BW90" s="132"/>
      <c r="BX90" s="132"/>
      <c r="BY90" s="132"/>
    </row>
    <row r="91" spans="1:77">
      <c r="A91" s="132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  <c r="AA91" s="132"/>
      <c r="AB91" s="132"/>
      <c r="AC91" s="132"/>
      <c r="AD91" s="132"/>
      <c r="AE91" s="132"/>
      <c r="AF91" s="132"/>
      <c r="AG91" s="132"/>
      <c r="AH91" s="132"/>
      <c r="AI91" s="132"/>
      <c r="AJ91" s="132"/>
      <c r="AK91" s="132"/>
      <c r="AL91" s="132"/>
      <c r="AM91" s="132"/>
      <c r="AN91" s="132"/>
      <c r="AO91" s="132"/>
      <c r="AP91" s="132"/>
      <c r="AQ91" s="132"/>
      <c r="AR91" s="132"/>
      <c r="AS91" s="132"/>
      <c r="AT91" s="132"/>
      <c r="AU91" s="132"/>
      <c r="AV91" s="132"/>
      <c r="AW91" s="132"/>
      <c r="AX91" s="132"/>
      <c r="AY91" s="132"/>
      <c r="AZ91" s="132"/>
      <c r="BA91" s="132"/>
      <c r="BB91" s="132"/>
      <c r="BC91" s="132"/>
      <c r="BD91" s="132"/>
      <c r="BE91" s="132"/>
      <c r="BF91" s="132"/>
      <c r="BG91" s="132"/>
      <c r="BH91" s="132"/>
      <c r="BI91" s="132"/>
      <c r="BJ91" s="132"/>
      <c r="BK91" s="132"/>
      <c r="BL91" s="132"/>
      <c r="BM91" s="132"/>
      <c r="BN91" s="132"/>
      <c r="BO91" s="132"/>
      <c r="BP91" s="132"/>
      <c r="BQ91" s="132"/>
      <c r="BR91" s="132"/>
      <c r="BS91" s="132"/>
      <c r="BT91" s="132"/>
      <c r="BU91" s="132"/>
      <c r="BV91" s="132"/>
      <c r="BW91" s="132"/>
      <c r="BX91" s="132"/>
      <c r="BY91" s="132"/>
    </row>
    <row r="92" spans="1:77">
      <c r="A92" s="132"/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  <c r="AA92" s="132"/>
      <c r="AB92" s="132"/>
      <c r="AC92" s="132"/>
      <c r="AD92" s="132"/>
      <c r="AE92" s="132"/>
      <c r="AF92" s="132"/>
      <c r="AG92" s="132"/>
      <c r="AH92" s="132"/>
      <c r="AI92" s="132"/>
      <c r="AJ92" s="132"/>
      <c r="AK92" s="132"/>
      <c r="AL92" s="132"/>
      <c r="AM92" s="132"/>
      <c r="AN92" s="132"/>
      <c r="AO92" s="132"/>
      <c r="AP92" s="132"/>
      <c r="AQ92" s="132"/>
      <c r="AR92" s="132"/>
      <c r="AS92" s="132"/>
      <c r="AT92" s="132"/>
      <c r="AU92" s="132"/>
      <c r="AV92" s="132"/>
      <c r="AW92" s="132"/>
      <c r="AX92" s="132"/>
      <c r="AY92" s="132"/>
      <c r="AZ92" s="132"/>
      <c r="BA92" s="132"/>
      <c r="BB92" s="132"/>
      <c r="BC92" s="132"/>
      <c r="BD92" s="132"/>
      <c r="BE92" s="132"/>
      <c r="BF92" s="132"/>
      <c r="BG92" s="132"/>
      <c r="BH92" s="132"/>
      <c r="BI92" s="132"/>
      <c r="BJ92" s="132"/>
      <c r="BK92" s="132"/>
      <c r="BL92" s="132"/>
      <c r="BM92" s="132"/>
      <c r="BN92" s="132"/>
      <c r="BO92" s="132"/>
      <c r="BP92" s="132"/>
      <c r="BQ92" s="132"/>
      <c r="BR92" s="132"/>
      <c r="BS92" s="132"/>
      <c r="BT92" s="132"/>
      <c r="BU92" s="132"/>
      <c r="BV92" s="132"/>
      <c r="BW92" s="132"/>
      <c r="BX92" s="132"/>
      <c r="BY92" s="132"/>
    </row>
    <row r="93" spans="1:77">
      <c r="A93" s="132"/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  <c r="AA93" s="132"/>
      <c r="AB93" s="132"/>
      <c r="AC93" s="132"/>
      <c r="AD93" s="132"/>
      <c r="AE93" s="132"/>
      <c r="AF93" s="132"/>
      <c r="AG93" s="132"/>
      <c r="AH93" s="132"/>
      <c r="AI93" s="132"/>
      <c r="AJ93" s="132"/>
      <c r="AK93" s="132"/>
      <c r="AL93" s="132"/>
      <c r="AM93" s="132"/>
      <c r="AN93" s="132"/>
      <c r="AO93" s="132"/>
      <c r="AP93" s="132"/>
      <c r="AQ93" s="132"/>
      <c r="AR93" s="132"/>
      <c r="AS93" s="132"/>
      <c r="AT93" s="132"/>
      <c r="AU93" s="132"/>
      <c r="AV93" s="132"/>
      <c r="AW93" s="132"/>
      <c r="AX93" s="132"/>
      <c r="AY93" s="132"/>
      <c r="AZ93" s="132"/>
      <c r="BA93" s="132"/>
      <c r="BB93" s="132"/>
      <c r="BC93" s="132"/>
      <c r="BD93" s="132"/>
      <c r="BE93" s="132"/>
      <c r="BF93" s="132"/>
      <c r="BG93" s="132"/>
      <c r="BH93" s="132"/>
      <c r="BI93" s="132"/>
      <c r="BJ93" s="132"/>
      <c r="BK93" s="132"/>
      <c r="BL93" s="132"/>
      <c r="BM93" s="132"/>
      <c r="BN93" s="132"/>
      <c r="BO93" s="132"/>
      <c r="BP93" s="132"/>
      <c r="BQ93" s="132"/>
      <c r="BR93" s="132"/>
      <c r="BS93" s="132"/>
      <c r="BT93" s="132"/>
      <c r="BU93" s="132"/>
      <c r="BV93" s="132"/>
      <c r="BW93" s="132"/>
      <c r="BX93" s="132"/>
      <c r="BY93" s="132"/>
    </row>
    <row r="94" spans="1:77">
      <c r="A94" s="132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  <c r="AA94" s="132"/>
      <c r="AB94" s="132"/>
      <c r="AC94" s="132"/>
      <c r="AD94" s="132"/>
      <c r="AE94" s="132"/>
      <c r="AF94" s="132"/>
      <c r="AG94" s="132"/>
      <c r="AH94" s="132"/>
      <c r="AI94" s="132"/>
      <c r="AJ94" s="132"/>
      <c r="AK94" s="132"/>
      <c r="AL94" s="132"/>
      <c r="AM94" s="132"/>
      <c r="AN94" s="132"/>
      <c r="AO94" s="132"/>
      <c r="AP94" s="132"/>
      <c r="AQ94" s="132"/>
      <c r="AR94" s="132"/>
      <c r="AS94" s="132"/>
      <c r="AT94" s="132"/>
      <c r="AU94" s="132"/>
      <c r="AV94" s="132"/>
      <c r="AW94" s="132"/>
      <c r="AX94" s="132"/>
      <c r="AY94" s="132"/>
      <c r="AZ94" s="132"/>
      <c r="BA94" s="132"/>
      <c r="BB94" s="132"/>
      <c r="BC94" s="132"/>
      <c r="BD94" s="132"/>
      <c r="BE94" s="132"/>
      <c r="BF94" s="132"/>
      <c r="BG94" s="132"/>
      <c r="BH94" s="132"/>
      <c r="BI94" s="132"/>
      <c r="BJ94" s="132"/>
      <c r="BK94" s="132"/>
      <c r="BL94" s="132"/>
      <c r="BM94" s="132"/>
      <c r="BN94" s="132"/>
      <c r="BO94" s="132"/>
      <c r="BP94" s="132"/>
      <c r="BQ94" s="132"/>
      <c r="BR94" s="132"/>
      <c r="BS94" s="132"/>
      <c r="BT94" s="132"/>
      <c r="BU94" s="132"/>
      <c r="BV94" s="132"/>
      <c r="BW94" s="132"/>
      <c r="BX94" s="132"/>
      <c r="BY94" s="132"/>
    </row>
    <row r="95" spans="1:77">
      <c r="A95" s="132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  <c r="AF95" s="132"/>
      <c r="AG95" s="132"/>
      <c r="AH95" s="132"/>
      <c r="AI95" s="132"/>
      <c r="AJ95" s="132"/>
      <c r="AK95" s="132"/>
      <c r="AL95" s="132"/>
      <c r="AM95" s="132"/>
      <c r="AN95" s="132"/>
      <c r="AO95" s="132"/>
      <c r="AP95" s="132"/>
      <c r="AQ95" s="132"/>
      <c r="AR95" s="132"/>
      <c r="AS95" s="132"/>
      <c r="AT95" s="132"/>
      <c r="AU95" s="132"/>
      <c r="AV95" s="132"/>
      <c r="AW95" s="132"/>
      <c r="AX95" s="132"/>
      <c r="AY95" s="132"/>
      <c r="AZ95" s="132"/>
      <c r="BA95" s="132"/>
      <c r="BB95" s="132"/>
      <c r="BC95" s="132"/>
      <c r="BD95" s="132"/>
      <c r="BE95" s="132"/>
      <c r="BF95" s="132"/>
      <c r="BG95" s="132"/>
      <c r="BH95" s="132"/>
      <c r="BI95" s="132"/>
      <c r="BJ95" s="132"/>
      <c r="BK95" s="132"/>
      <c r="BL95" s="132"/>
      <c r="BM95" s="132"/>
      <c r="BN95" s="132"/>
      <c r="BO95" s="132"/>
      <c r="BP95" s="132"/>
      <c r="BQ95" s="132"/>
      <c r="BR95" s="132"/>
      <c r="BS95" s="132"/>
      <c r="BT95" s="132"/>
      <c r="BU95" s="132"/>
      <c r="BV95" s="132"/>
      <c r="BW95" s="132"/>
      <c r="BX95" s="132"/>
      <c r="BY95" s="132"/>
    </row>
    <row r="96" spans="1:77">
      <c r="A96" s="132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  <c r="AA96" s="132"/>
      <c r="AB96" s="132"/>
      <c r="AC96" s="132"/>
      <c r="AD96" s="132"/>
      <c r="AE96" s="132"/>
      <c r="AF96" s="132"/>
      <c r="AG96" s="132"/>
      <c r="AH96" s="132"/>
      <c r="AI96" s="132"/>
      <c r="AJ96" s="132"/>
      <c r="AK96" s="132"/>
      <c r="AL96" s="132"/>
      <c r="AM96" s="132"/>
      <c r="AN96" s="132"/>
      <c r="AO96" s="132"/>
      <c r="AP96" s="132"/>
      <c r="AQ96" s="132"/>
      <c r="AR96" s="132"/>
      <c r="AS96" s="132"/>
      <c r="AT96" s="132"/>
      <c r="AU96" s="132"/>
      <c r="AV96" s="132"/>
      <c r="AW96" s="132"/>
      <c r="AX96" s="132"/>
      <c r="AY96" s="132"/>
      <c r="AZ96" s="132"/>
      <c r="BA96" s="132"/>
      <c r="BB96" s="132"/>
      <c r="BC96" s="132"/>
      <c r="BD96" s="132"/>
      <c r="BE96" s="132"/>
      <c r="BF96" s="132"/>
      <c r="BG96" s="132"/>
      <c r="BH96" s="132"/>
      <c r="BI96" s="132"/>
      <c r="BJ96" s="132"/>
      <c r="BK96" s="132"/>
      <c r="BL96" s="132"/>
      <c r="BM96" s="132"/>
      <c r="BN96" s="132"/>
      <c r="BO96" s="132"/>
      <c r="BP96" s="132"/>
      <c r="BQ96" s="132"/>
      <c r="BR96" s="132"/>
      <c r="BS96" s="132"/>
      <c r="BT96" s="132"/>
      <c r="BU96" s="132"/>
      <c r="BV96" s="132"/>
      <c r="BW96" s="132"/>
      <c r="BX96" s="132"/>
      <c r="BY96" s="132"/>
    </row>
    <row r="97" spans="1:77">
      <c r="A97" s="132"/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  <c r="AA97" s="132"/>
      <c r="AB97" s="132"/>
      <c r="AC97" s="132"/>
      <c r="AD97" s="132"/>
      <c r="AE97" s="132"/>
      <c r="AF97" s="132"/>
      <c r="AG97" s="132"/>
      <c r="AH97" s="132"/>
      <c r="AI97" s="132"/>
      <c r="AJ97" s="132"/>
      <c r="AK97" s="132"/>
      <c r="AL97" s="132"/>
      <c r="AM97" s="132"/>
      <c r="AN97" s="132"/>
      <c r="AO97" s="132"/>
      <c r="AP97" s="132"/>
      <c r="AQ97" s="132"/>
      <c r="AR97" s="132"/>
      <c r="AS97" s="132"/>
      <c r="AT97" s="132"/>
      <c r="AU97" s="132"/>
      <c r="AV97" s="132"/>
      <c r="AW97" s="132"/>
      <c r="AX97" s="132"/>
      <c r="AY97" s="132"/>
      <c r="AZ97" s="132"/>
      <c r="BA97" s="132"/>
      <c r="BB97" s="132"/>
      <c r="BC97" s="132"/>
      <c r="BD97" s="132"/>
      <c r="BE97" s="132"/>
      <c r="BF97" s="132"/>
      <c r="BG97" s="132"/>
      <c r="BH97" s="132"/>
      <c r="BI97" s="132"/>
      <c r="BJ97" s="132"/>
      <c r="BK97" s="132"/>
      <c r="BL97" s="132"/>
      <c r="BM97" s="132"/>
      <c r="BN97" s="132"/>
      <c r="BO97" s="132"/>
      <c r="BP97" s="132"/>
      <c r="BQ97" s="132"/>
      <c r="BR97" s="132"/>
      <c r="BS97" s="132"/>
      <c r="BT97" s="132"/>
      <c r="BU97" s="132"/>
      <c r="BV97" s="132"/>
      <c r="BW97" s="132"/>
      <c r="BX97" s="132"/>
      <c r="BY97" s="132"/>
    </row>
    <row r="98" spans="1:77">
      <c r="A98" s="132"/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  <c r="AA98" s="132"/>
      <c r="AB98" s="132"/>
      <c r="AC98" s="132"/>
      <c r="AD98" s="132"/>
      <c r="AE98" s="132"/>
      <c r="AF98" s="132"/>
      <c r="AG98" s="132"/>
      <c r="AH98" s="132"/>
      <c r="AI98" s="132"/>
      <c r="AJ98" s="132"/>
      <c r="AK98" s="132"/>
      <c r="AL98" s="132"/>
      <c r="AM98" s="132"/>
      <c r="AN98" s="132"/>
      <c r="AO98" s="132"/>
      <c r="AP98" s="132"/>
      <c r="AQ98" s="132"/>
      <c r="AR98" s="132"/>
      <c r="AS98" s="132"/>
      <c r="AT98" s="132"/>
      <c r="AU98" s="132"/>
      <c r="AV98" s="132"/>
      <c r="AW98" s="132"/>
      <c r="AX98" s="132"/>
      <c r="AY98" s="132"/>
      <c r="AZ98" s="132"/>
      <c r="BA98" s="132"/>
      <c r="BB98" s="132"/>
      <c r="BC98" s="132"/>
      <c r="BD98" s="132"/>
      <c r="BE98" s="132"/>
      <c r="BF98" s="132"/>
      <c r="BG98" s="132"/>
      <c r="BH98" s="132"/>
      <c r="BI98" s="132"/>
      <c r="BJ98" s="132"/>
      <c r="BK98" s="132"/>
      <c r="BL98" s="132"/>
      <c r="BM98" s="132"/>
      <c r="BN98" s="132"/>
      <c r="BO98" s="132"/>
      <c r="BP98" s="132"/>
      <c r="BQ98" s="132"/>
      <c r="BR98" s="132"/>
      <c r="BS98" s="132"/>
      <c r="BT98" s="132"/>
      <c r="BU98" s="132"/>
      <c r="BV98" s="132"/>
      <c r="BW98" s="132"/>
      <c r="BX98" s="132"/>
      <c r="BY98" s="132"/>
    </row>
    <row r="99" spans="1:77">
      <c r="A99" s="132"/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  <c r="AA99" s="132"/>
      <c r="AB99" s="132"/>
      <c r="AC99" s="132"/>
      <c r="AD99" s="132"/>
      <c r="AE99" s="132"/>
      <c r="AF99" s="132"/>
      <c r="AG99" s="132"/>
      <c r="AH99" s="132"/>
      <c r="AI99" s="132"/>
      <c r="AJ99" s="132"/>
      <c r="AK99" s="132"/>
      <c r="AL99" s="132"/>
      <c r="AM99" s="132"/>
      <c r="AN99" s="132"/>
      <c r="AO99" s="132"/>
      <c r="AP99" s="132"/>
      <c r="AQ99" s="132"/>
      <c r="AR99" s="132"/>
      <c r="AS99" s="132"/>
      <c r="AT99" s="132"/>
      <c r="AU99" s="132"/>
      <c r="AV99" s="132"/>
      <c r="AW99" s="132"/>
      <c r="AX99" s="132"/>
      <c r="AY99" s="132"/>
      <c r="AZ99" s="132"/>
      <c r="BA99" s="132"/>
      <c r="BB99" s="132"/>
      <c r="BC99" s="132"/>
      <c r="BD99" s="132"/>
      <c r="BE99" s="132"/>
      <c r="BF99" s="132"/>
      <c r="BG99" s="132"/>
      <c r="BH99" s="132"/>
      <c r="BI99" s="132"/>
      <c r="BJ99" s="132"/>
      <c r="BK99" s="132"/>
      <c r="BL99" s="132"/>
      <c r="BM99" s="132"/>
      <c r="BN99" s="132"/>
      <c r="BO99" s="132"/>
      <c r="BP99" s="132"/>
      <c r="BQ99" s="132"/>
      <c r="BR99" s="132"/>
      <c r="BS99" s="132"/>
      <c r="BT99" s="132"/>
      <c r="BU99" s="132"/>
      <c r="BV99" s="132"/>
      <c r="BW99" s="132"/>
      <c r="BX99" s="132"/>
      <c r="BY99" s="132"/>
    </row>
    <row r="100" spans="1:77">
      <c r="A100" s="132"/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  <c r="AA100" s="132"/>
      <c r="AB100" s="132"/>
      <c r="AC100" s="132"/>
      <c r="AD100" s="132"/>
      <c r="AE100" s="132"/>
      <c r="AF100" s="132"/>
      <c r="AG100" s="132"/>
      <c r="AH100" s="132"/>
      <c r="AI100" s="132"/>
      <c r="AJ100" s="132"/>
      <c r="AK100" s="132"/>
      <c r="AL100" s="132"/>
      <c r="AM100" s="132"/>
      <c r="AN100" s="132"/>
      <c r="AO100" s="132"/>
      <c r="AP100" s="132"/>
      <c r="AQ100" s="132"/>
      <c r="AR100" s="132"/>
      <c r="AS100" s="132"/>
      <c r="AT100" s="132"/>
      <c r="AU100" s="132"/>
      <c r="AV100" s="132"/>
      <c r="AW100" s="132"/>
      <c r="AX100" s="132"/>
      <c r="AY100" s="132"/>
      <c r="AZ100" s="132"/>
      <c r="BA100" s="132"/>
      <c r="BB100" s="132"/>
      <c r="BC100" s="132"/>
      <c r="BD100" s="132"/>
      <c r="BE100" s="132"/>
      <c r="BF100" s="132"/>
      <c r="BG100" s="132"/>
      <c r="BH100" s="132"/>
      <c r="BI100" s="132"/>
      <c r="BJ100" s="132"/>
      <c r="BK100" s="132"/>
      <c r="BL100" s="132"/>
      <c r="BM100" s="132"/>
      <c r="BN100" s="132"/>
      <c r="BO100" s="132"/>
      <c r="BP100" s="132"/>
      <c r="BQ100" s="132"/>
      <c r="BR100" s="132"/>
      <c r="BS100" s="132"/>
      <c r="BT100" s="132"/>
      <c r="BU100" s="132"/>
      <c r="BV100" s="132"/>
      <c r="BW100" s="132"/>
      <c r="BX100" s="132"/>
      <c r="BY100" s="132"/>
    </row>
    <row r="101" spans="1:77">
      <c r="A101" s="132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  <c r="AA101" s="132"/>
      <c r="AB101" s="132"/>
      <c r="AC101" s="132"/>
      <c r="AD101" s="132"/>
      <c r="AE101" s="132"/>
      <c r="AF101" s="132"/>
      <c r="AG101" s="132"/>
      <c r="AH101" s="132"/>
      <c r="AI101" s="132"/>
      <c r="AJ101" s="132"/>
      <c r="AK101" s="132"/>
      <c r="AL101" s="132"/>
      <c r="AM101" s="132"/>
      <c r="AN101" s="132"/>
      <c r="AO101" s="132"/>
      <c r="AP101" s="132"/>
      <c r="AQ101" s="132"/>
      <c r="AR101" s="132"/>
      <c r="AS101" s="132"/>
      <c r="AT101" s="132"/>
      <c r="AU101" s="132"/>
      <c r="AV101" s="132"/>
      <c r="AW101" s="132"/>
      <c r="AX101" s="132"/>
      <c r="AY101" s="132"/>
      <c r="AZ101" s="132"/>
      <c r="BA101" s="132"/>
      <c r="BB101" s="132"/>
      <c r="BC101" s="132"/>
      <c r="BD101" s="132"/>
      <c r="BE101" s="132"/>
      <c r="BF101" s="132"/>
      <c r="BG101" s="132"/>
      <c r="BH101" s="132"/>
      <c r="BI101" s="132"/>
      <c r="BJ101" s="132"/>
      <c r="BK101" s="132"/>
      <c r="BL101" s="132"/>
      <c r="BM101" s="132"/>
      <c r="BN101" s="132"/>
      <c r="BO101" s="132"/>
      <c r="BP101" s="132"/>
      <c r="BQ101" s="132"/>
      <c r="BR101" s="132"/>
      <c r="BS101" s="132"/>
      <c r="BT101" s="132"/>
      <c r="BU101" s="132"/>
      <c r="BV101" s="132"/>
      <c r="BW101" s="132"/>
      <c r="BX101" s="132"/>
      <c r="BY101" s="132"/>
    </row>
    <row r="102" spans="1:77">
      <c r="A102" s="132"/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  <c r="AA102" s="132"/>
      <c r="AB102" s="132"/>
      <c r="AC102" s="132"/>
      <c r="AD102" s="132"/>
      <c r="AE102" s="132"/>
      <c r="AF102" s="132"/>
      <c r="AG102" s="132"/>
      <c r="AH102" s="132"/>
      <c r="AI102" s="132"/>
      <c r="AJ102" s="132"/>
      <c r="AK102" s="132"/>
      <c r="AL102" s="132"/>
      <c r="AM102" s="132"/>
      <c r="AN102" s="132"/>
      <c r="AO102" s="132"/>
      <c r="AP102" s="132"/>
      <c r="AQ102" s="132"/>
      <c r="AR102" s="132"/>
      <c r="AS102" s="132"/>
      <c r="AT102" s="132"/>
      <c r="AU102" s="132"/>
      <c r="AV102" s="132"/>
      <c r="AW102" s="132"/>
      <c r="AX102" s="132"/>
      <c r="AY102" s="132"/>
      <c r="AZ102" s="132"/>
      <c r="BA102" s="132"/>
      <c r="BB102" s="132"/>
      <c r="BC102" s="132"/>
      <c r="BD102" s="132"/>
      <c r="BE102" s="132"/>
      <c r="BF102" s="132"/>
      <c r="BG102" s="132"/>
      <c r="BH102" s="132"/>
      <c r="BI102" s="132"/>
      <c r="BJ102" s="132"/>
      <c r="BK102" s="132"/>
      <c r="BL102" s="132"/>
      <c r="BM102" s="132"/>
      <c r="BN102" s="132"/>
      <c r="BO102" s="132"/>
      <c r="BP102" s="132"/>
      <c r="BQ102" s="132"/>
      <c r="BR102" s="132"/>
      <c r="BS102" s="132"/>
      <c r="BT102" s="132"/>
      <c r="BU102" s="132"/>
      <c r="BV102" s="132"/>
      <c r="BW102" s="132"/>
      <c r="BX102" s="132"/>
      <c r="BY102" s="132"/>
    </row>
    <row r="103" spans="1:77">
      <c r="A103" s="132"/>
      <c r="B103" s="132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  <c r="AA103" s="132"/>
      <c r="AB103" s="132"/>
      <c r="AC103" s="132"/>
      <c r="AD103" s="132"/>
      <c r="AE103" s="132"/>
      <c r="AF103" s="132"/>
      <c r="AG103" s="132"/>
      <c r="AH103" s="132"/>
      <c r="AI103" s="132"/>
      <c r="AJ103" s="132"/>
      <c r="AK103" s="132"/>
      <c r="AL103" s="132"/>
      <c r="AM103" s="132"/>
      <c r="AN103" s="132"/>
      <c r="AO103" s="132"/>
      <c r="AP103" s="132"/>
      <c r="AQ103" s="132"/>
      <c r="AR103" s="132"/>
      <c r="AS103" s="132"/>
      <c r="AT103" s="132"/>
      <c r="AU103" s="132"/>
      <c r="AV103" s="132"/>
      <c r="AW103" s="132"/>
      <c r="AX103" s="132"/>
      <c r="AY103" s="132"/>
      <c r="AZ103" s="132"/>
      <c r="BA103" s="132"/>
      <c r="BB103" s="132"/>
      <c r="BC103" s="132"/>
      <c r="BD103" s="132"/>
      <c r="BE103" s="132"/>
      <c r="BF103" s="132"/>
      <c r="BG103" s="132"/>
      <c r="BH103" s="132"/>
      <c r="BI103" s="132"/>
      <c r="BJ103" s="132"/>
      <c r="BK103" s="132"/>
      <c r="BL103" s="132"/>
      <c r="BM103" s="132"/>
      <c r="BN103" s="132"/>
      <c r="BO103" s="132"/>
      <c r="BP103" s="132"/>
      <c r="BQ103" s="132"/>
      <c r="BR103" s="132"/>
      <c r="BS103" s="132"/>
      <c r="BT103" s="132"/>
      <c r="BU103" s="132"/>
      <c r="BV103" s="132"/>
      <c r="BW103" s="132"/>
      <c r="BX103" s="132"/>
      <c r="BY103" s="132"/>
    </row>
    <row r="104" spans="1:77">
      <c r="A104" s="132"/>
      <c r="B104" s="132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  <c r="AA104" s="132"/>
      <c r="AB104" s="132"/>
      <c r="AC104" s="132"/>
      <c r="AD104" s="132"/>
      <c r="AE104" s="132"/>
      <c r="AF104" s="132"/>
      <c r="AG104" s="132"/>
      <c r="AH104" s="132"/>
      <c r="AI104" s="132"/>
      <c r="AJ104" s="132"/>
      <c r="AK104" s="132"/>
      <c r="AL104" s="132"/>
      <c r="AM104" s="132"/>
      <c r="AN104" s="132"/>
      <c r="AO104" s="132"/>
      <c r="AP104" s="132"/>
      <c r="AQ104" s="132"/>
      <c r="AR104" s="132"/>
      <c r="AS104" s="132"/>
      <c r="AT104" s="132"/>
      <c r="AU104" s="132"/>
      <c r="AV104" s="132"/>
      <c r="AW104" s="132"/>
      <c r="AX104" s="132"/>
      <c r="AY104" s="132"/>
      <c r="AZ104" s="132"/>
      <c r="BA104" s="132"/>
      <c r="BB104" s="132"/>
      <c r="BC104" s="132"/>
      <c r="BD104" s="132"/>
      <c r="BE104" s="132"/>
      <c r="BF104" s="132"/>
      <c r="BG104" s="132"/>
      <c r="BH104" s="132"/>
      <c r="BI104" s="132"/>
      <c r="BJ104" s="132"/>
      <c r="BK104" s="132"/>
      <c r="BL104" s="132"/>
      <c r="BM104" s="132"/>
      <c r="BN104" s="132"/>
      <c r="BO104" s="132"/>
      <c r="BP104" s="132"/>
      <c r="BQ104" s="132"/>
      <c r="BR104" s="132"/>
      <c r="BS104" s="132"/>
      <c r="BT104" s="132"/>
      <c r="BU104" s="132"/>
      <c r="BV104" s="132"/>
      <c r="BW104" s="132"/>
      <c r="BX104" s="132"/>
      <c r="BY104" s="132"/>
    </row>
    <row r="105" spans="1:77">
      <c r="A105" s="132"/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  <c r="AA105" s="132"/>
      <c r="AB105" s="132"/>
      <c r="AC105" s="132"/>
      <c r="AD105" s="132"/>
      <c r="AE105" s="132"/>
      <c r="AF105" s="132"/>
      <c r="AG105" s="132"/>
      <c r="AH105" s="132"/>
      <c r="AI105" s="132"/>
      <c r="AJ105" s="132"/>
      <c r="AK105" s="132"/>
      <c r="AL105" s="132"/>
      <c r="AM105" s="132"/>
      <c r="AN105" s="132"/>
      <c r="AO105" s="132"/>
      <c r="AP105" s="132"/>
      <c r="AQ105" s="132"/>
      <c r="AR105" s="132"/>
      <c r="AS105" s="132"/>
      <c r="AT105" s="132"/>
      <c r="AU105" s="132"/>
      <c r="AV105" s="132"/>
      <c r="AW105" s="132"/>
      <c r="AX105" s="132"/>
      <c r="AY105" s="132"/>
      <c r="AZ105" s="132"/>
      <c r="BA105" s="132"/>
      <c r="BB105" s="132"/>
      <c r="BC105" s="132"/>
      <c r="BD105" s="132"/>
      <c r="BE105" s="132"/>
      <c r="BF105" s="132"/>
      <c r="BG105" s="132"/>
      <c r="BH105" s="132"/>
      <c r="BI105" s="132"/>
      <c r="BJ105" s="132"/>
      <c r="BK105" s="132"/>
      <c r="BL105" s="132"/>
      <c r="BM105" s="132"/>
      <c r="BN105" s="132"/>
      <c r="BO105" s="132"/>
      <c r="BP105" s="132"/>
      <c r="BQ105" s="132"/>
      <c r="BR105" s="132"/>
      <c r="BS105" s="132"/>
      <c r="BT105" s="132"/>
      <c r="BU105" s="132"/>
      <c r="BV105" s="132"/>
      <c r="BW105" s="132"/>
      <c r="BX105" s="132"/>
      <c r="BY105" s="132"/>
    </row>
    <row r="106" spans="1:77">
      <c r="A106" s="132"/>
      <c r="B106" s="132"/>
      <c r="C106" s="132"/>
      <c r="D106" s="132"/>
      <c r="E106" s="132"/>
      <c r="F106" s="132"/>
      <c r="G106" s="132"/>
      <c r="H106" s="132"/>
      <c r="I106" s="132"/>
      <c r="J106" s="132"/>
      <c r="K106" s="132"/>
      <c r="L106" s="132"/>
      <c r="M106" s="132"/>
      <c r="N106" s="132"/>
      <c r="O106" s="132"/>
      <c r="P106" s="132"/>
      <c r="Q106" s="132"/>
      <c r="R106" s="132"/>
      <c r="S106" s="132"/>
      <c r="T106" s="132"/>
      <c r="U106" s="132"/>
      <c r="V106" s="132"/>
      <c r="W106" s="132"/>
      <c r="X106" s="132"/>
      <c r="Y106" s="132"/>
      <c r="Z106" s="132"/>
      <c r="AA106" s="132"/>
      <c r="AB106" s="132"/>
      <c r="AC106" s="132"/>
      <c r="AD106" s="132"/>
      <c r="AE106" s="132"/>
      <c r="AF106" s="132"/>
      <c r="AG106" s="132"/>
      <c r="AH106" s="132"/>
      <c r="AI106" s="132"/>
      <c r="AJ106" s="132"/>
      <c r="AK106" s="132"/>
      <c r="AL106" s="132"/>
      <c r="AM106" s="132"/>
      <c r="AN106" s="132"/>
      <c r="AO106" s="132"/>
      <c r="AP106" s="132"/>
      <c r="AQ106" s="132"/>
      <c r="AR106" s="132"/>
      <c r="AS106" s="132"/>
      <c r="AT106" s="132"/>
      <c r="AU106" s="132"/>
      <c r="AV106" s="132"/>
      <c r="AW106" s="132"/>
      <c r="AX106" s="132"/>
      <c r="AY106" s="132"/>
      <c r="AZ106" s="132"/>
      <c r="BA106" s="132"/>
      <c r="BB106" s="132"/>
      <c r="BC106" s="132"/>
      <c r="BD106" s="132"/>
      <c r="BE106" s="132"/>
      <c r="BF106" s="132"/>
      <c r="BG106" s="132"/>
      <c r="BH106" s="132"/>
      <c r="BI106" s="132"/>
      <c r="BJ106" s="132"/>
      <c r="BK106" s="132"/>
      <c r="BL106" s="132"/>
      <c r="BM106" s="132"/>
      <c r="BN106" s="132"/>
      <c r="BO106" s="132"/>
      <c r="BP106" s="132"/>
      <c r="BQ106" s="132"/>
      <c r="BR106" s="132"/>
      <c r="BS106" s="132"/>
      <c r="BT106" s="132"/>
      <c r="BU106" s="132"/>
      <c r="BV106" s="132"/>
      <c r="BW106" s="132"/>
      <c r="BX106" s="132"/>
      <c r="BY106" s="132"/>
    </row>
    <row r="107" spans="1:77">
      <c r="A107" s="132"/>
      <c r="B107" s="132"/>
      <c r="C107" s="132"/>
      <c r="D107" s="132"/>
      <c r="E107" s="132"/>
      <c r="F107" s="132"/>
      <c r="G107" s="132"/>
      <c r="H107" s="132"/>
      <c r="I107" s="132"/>
      <c r="J107" s="132"/>
      <c r="K107" s="132"/>
      <c r="L107" s="132"/>
      <c r="M107" s="132"/>
      <c r="N107" s="132"/>
      <c r="O107" s="132"/>
      <c r="P107" s="132"/>
      <c r="Q107" s="132"/>
      <c r="R107" s="132"/>
      <c r="S107" s="132"/>
      <c r="T107" s="132"/>
      <c r="U107" s="132"/>
      <c r="V107" s="132"/>
      <c r="W107" s="132"/>
      <c r="X107" s="132"/>
      <c r="Y107" s="132"/>
      <c r="Z107" s="132"/>
      <c r="AA107" s="132"/>
      <c r="AB107" s="132"/>
      <c r="AC107" s="132"/>
      <c r="AD107" s="132"/>
      <c r="AE107" s="132"/>
      <c r="AF107" s="132"/>
      <c r="AG107" s="132"/>
      <c r="AH107" s="132"/>
      <c r="AI107" s="132"/>
      <c r="AJ107" s="132"/>
      <c r="AK107" s="132"/>
      <c r="AL107" s="132"/>
      <c r="AM107" s="132"/>
      <c r="AN107" s="132"/>
      <c r="AO107" s="132"/>
      <c r="AP107" s="132"/>
      <c r="AQ107" s="132"/>
      <c r="AR107" s="132"/>
      <c r="AS107" s="132"/>
      <c r="AT107" s="132"/>
      <c r="AU107" s="132"/>
      <c r="AV107" s="132"/>
      <c r="AW107" s="132"/>
      <c r="AX107" s="132"/>
      <c r="AY107" s="132"/>
      <c r="AZ107" s="132"/>
      <c r="BA107" s="132"/>
      <c r="BB107" s="132"/>
      <c r="BC107" s="132"/>
      <c r="BD107" s="132"/>
      <c r="BE107" s="132"/>
      <c r="BF107" s="132"/>
      <c r="BG107" s="132"/>
      <c r="BH107" s="132"/>
      <c r="BI107" s="132"/>
      <c r="BJ107" s="132"/>
      <c r="BK107" s="132"/>
      <c r="BL107" s="132"/>
      <c r="BM107" s="132"/>
      <c r="BN107" s="132"/>
      <c r="BO107" s="132"/>
      <c r="BP107" s="132"/>
      <c r="BQ107" s="132"/>
      <c r="BR107" s="132"/>
      <c r="BS107" s="132"/>
      <c r="BT107" s="132"/>
      <c r="BU107" s="132"/>
      <c r="BV107" s="132"/>
      <c r="BW107" s="132"/>
      <c r="BX107" s="132"/>
      <c r="BY107" s="132"/>
    </row>
    <row r="108" spans="1:77">
      <c r="A108" s="132"/>
      <c r="B108" s="132"/>
      <c r="C108" s="132"/>
      <c r="D108" s="132"/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132"/>
      <c r="Z108" s="132"/>
      <c r="AA108" s="132"/>
      <c r="AB108" s="132"/>
      <c r="AC108" s="132"/>
      <c r="AD108" s="132"/>
      <c r="AE108" s="132"/>
      <c r="AF108" s="132"/>
      <c r="AG108" s="132"/>
      <c r="AH108" s="132"/>
      <c r="AI108" s="132"/>
      <c r="AJ108" s="132"/>
      <c r="AK108" s="132"/>
      <c r="AL108" s="132"/>
      <c r="AM108" s="132"/>
      <c r="AN108" s="132"/>
      <c r="AO108" s="132"/>
      <c r="AP108" s="132"/>
      <c r="AQ108" s="132"/>
      <c r="AR108" s="132"/>
      <c r="AS108" s="132"/>
      <c r="AT108" s="132"/>
      <c r="AU108" s="132"/>
      <c r="AV108" s="132"/>
      <c r="AW108" s="132"/>
      <c r="AX108" s="132"/>
      <c r="AY108" s="132"/>
      <c r="AZ108" s="132"/>
      <c r="BA108" s="132"/>
      <c r="BB108" s="132"/>
      <c r="BC108" s="132"/>
      <c r="BD108" s="132"/>
      <c r="BE108" s="132"/>
      <c r="BF108" s="132"/>
      <c r="BG108" s="132"/>
      <c r="BH108" s="132"/>
      <c r="BI108" s="132"/>
      <c r="BJ108" s="132"/>
      <c r="BK108" s="132"/>
      <c r="BL108" s="132"/>
      <c r="BM108" s="132"/>
      <c r="BN108" s="132"/>
      <c r="BO108" s="132"/>
      <c r="BP108" s="132"/>
      <c r="BQ108" s="132"/>
      <c r="BR108" s="132"/>
      <c r="BS108" s="132"/>
      <c r="BT108" s="132"/>
      <c r="BU108" s="132"/>
      <c r="BV108" s="132"/>
      <c r="BW108" s="132"/>
      <c r="BX108" s="132"/>
      <c r="BY108" s="132"/>
    </row>
    <row r="109" spans="1:77">
      <c r="A109" s="132"/>
      <c r="B109" s="132"/>
      <c r="C109" s="132"/>
      <c r="D109" s="132"/>
      <c r="E109" s="132"/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  <c r="Z109" s="132"/>
      <c r="AA109" s="132"/>
      <c r="AB109" s="132"/>
      <c r="AC109" s="132"/>
      <c r="AD109" s="132"/>
      <c r="AE109" s="132"/>
      <c r="AF109" s="132"/>
      <c r="AG109" s="132"/>
      <c r="AH109" s="132"/>
      <c r="AI109" s="132"/>
      <c r="AJ109" s="132"/>
      <c r="AK109" s="132"/>
      <c r="AL109" s="132"/>
      <c r="AM109" s="132"/>
      <c r="AN109" s="132"/>
      <c r="AO109" s="132"/>
      <c r="AP109" s="132"/>
      <c r="AQ109" s="132"/>
      <c r="AR109" s="132"/>
      <c r="AS109" s="132"/>
      <c r="AT109" s="132"/>
      <c r="AU109" s="132"/>
      <c r="AV109" s="132"/>
      <c r="AW109" s="132"/>
      <c r="AX109" s="132"/>
      <c r="AY109" s="132"/>
      <c r="AZ109" s="132"/>
      <c r="BA109" s="132"/>
      <c r="BB109" s="132"/>
      <c r="BC109" s="132"/>
      <c r="BD109" s="132"/>
      <c r="BE109" s="132"/>
      <c r="BF109" s="132"/>
      <c r="BG109" s="132"/>
      <c r="BH109" s="132"/>
      <c r="BI109" s="132"/>
      <c r="BJ109" s="132"/>
      <c r="BK109" s="132"/>
      <c r="BL109" s="132"/>
      <c r="BM109" s="132"/>
      <c r="BN109" s="132"/>
      <c r="BO109" s="132"/>
      <c r="BP109" s="132"/>
      <c r="BQ109" s="132"/>
      <c r="BR109" s="132"/>
      <c r="BS109" s="132"/>
      <c r="BT109" s="132"/>
      <c r="BU109" s="132"/>
      <c r="BV109" s="132"/>
      <c r="BW109" s="132"/>
      <c r="BX109" s="132"/>
      <c r="BY109" s="132"/>
    </row>
    <row r="110" spans="1:77">
      <c r="A110" s="132"/>
      <c r="B110" s="132"/>
      <c r="C110" s="132"/>
      <c r="D110" s="132"/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  <c r="Z110" s="132"/>
      <c r="AA110" s="132"/>
      <c r="AB110" s="132"/>
      <c r="AC110" s="132"/>
      <c r="AD110" s="132"/>
      <c r="AE110" s="132"/>
      <c r="AF110" s="132"/>
      <c r="AG110" s="132"/>
      <c r="AH110" s="132"/>
      <c r="AI110" s="132"/>
      <c r="AJ110" s="132"/>
      <c r="AK110" s="132"/>
      <c r="AL110" s="132"/>
      <c r="AM110" s="132"/>
      <c r="AN110" s="132"/>
      <c r="AO110" s="132"/>
      <c r="AP110" s="132"/>
      <c r="AQ110" s="132"/>
      <c r="AR110" s="132"/>
      <c r="AS110" s="132"/>
      <c r="AT110" s="132"/>
      <c r="AU110" s="132"/>
      <c r="AV110" s="132"/>
      <c r="AW110" s="132"/>
      <c r="AX110" s="132"/>
      <c r="AY110" s="132"/>
      <c r="AZ110" s="132"/>
      <c r="BA110" s="132"/>
      <c r="BB110" s="132"/>
      <c r="BC110" s="132"/>
      <c r="BD110" s="132"/>
      <c r="BE110" s="132"/>
      <c r="BF110" s="132"/>
      <c r="BG110" s="132"/>
      <c r="BH110" s="132"/>
      <c r="BI110" s="132"/>
      <c r="BJ110" s="132"/>
      <c r="BK110" s="132"/>
      <c r="BL110" s="132"/>
      <c r="BM110" s="132"/>
      <c r="BN110" s="132"/>
      <c r="BO110" s="132"/>
      <c r="BP110" s="132"/>
      <c r="BQ110" s="132"/>
      <c r="BR110" s="132"/>
      <c r="BS110" s="132"/>
      <c r="BT110" s="132"/>
      <c r="BU110" s="132"/>
      <c r="BV110" s="132"/>
      <c r="BW110" s="132"/>
      <c r="BX110" s="132"/>
      <c r="BY110" s="132"/>
    </row>
    <row r="111" spans="1:77">
      <c r="A111" s="132"/>
      <c r="B111" s="132"/>
      <c r="C111" s="132"/>
      <c r="D111" s="132"/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2"/>
      <c r="Z111" s="132"/>
      <c r="AA111" s="132"/>
      <c r="AB111" s="132"/>
      <c r="AC111" s="132"/>
      <c r="AD111" s="132"/>
      <c r="AE111" s="132"/>
      <c r="AF111" s="132"/>
      <c r="AG111" s="132"/>
      <c r="AH111" s="132"/>
      <c r="AI111" s="132"/>
      <c r="AJ111" s="132"/>
      <c r="AK111" s="132"/>
      <c r="AL111" s="132"/>
      <c r="AM111" s="132"/>
      <c r="AN111" s="132"/>
      <c r="AO111" s="132"/>
      <c r="AP111" s="132"/>
      <c r="AQ111" s="132"/>
      <c r="AR111" s="132"/>
      <c r="AS111" s="132"/>
      <c r="AT111" s="132"/>
      <c r="AU111" s="132"/>
      <c r="AV111" s="132"/>
      <c r="AW111" s="132"/>
      <c r="AX111" s="132"/>
      <c r="AY111" s="132"/>
      <c r="AZ111" s="132"/>
      <c r="BA111" s="132"/>
      <c r="BB111" s="132"/>
      <c r="BC111" s="132"/>
      <c r="BD111" s="132"/>
      <c r="BE111" s="132"/>
      <c r="BF111" s="132"/>
      <c r="BG111" s="132"/>
      <c r="BH111" s="132"/>
      <c r="BI111" s="132"/>
      <c r="BJ111" s="132"/>
      <c r="BK111" s="132"/>
      <c r="BL111" s="132"/>
      <c r="BM111" s="132"/>
      <c r="BN111" s="132"/>
      <c r="BO111" s="132"/>
      <c r="BP111" s="132"/>
      <c r="BQ111" s="132"/>
      <c r="BR111" s="132"/>
      <c r="BS111" s="132"/>
      <c r="BT111" s="132"/>
      <c r="BU111" s="132"/>
      <c r="BV111" s="132"/>
      <c r="BW111" s="132"/>
      <c r="BX111" s="132"/>
      <c r="BY111" s="132"/>
    </row>
    <row r="112" spans="1:77">
      <c r="A112" s="132"/>
      <c r="B112" s="132"/>
      <c r="C112" s="132"/>
      <c r="D112" s="132"/>
      <c r="E112" s="132"/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32"/>
      <c r="Z112" s="132"/>
      <c r="AA112" s="132"/>
      <c r="AB112" s="132"/>
      <c r="AC112" s="132"/>
      <c r="AD112" s="132"/>
      <c r="AE112" s="132"/>
      <c r="AF112" s="132"/>
      <c r="AG112" s="132"/>
      <c r="AH112" s="132"/>
      <c r="AI112" s="132"/>
      <c r="AJ112" s="132"/>
      <c r="AK112" s="132"/>
      <c r="AL112" s="132"/>
      <c r="AM112" s="132"/>
      <c r="AN112" s="132"/>
      <c r="AO112" s="132"/>
      <c r="AP112" s="132"/>
      <c r="AQ112" s="132"/>
      <c r="AR112" s="132"/>
      <c r="AS112" s="132"/>
      <c r="AT112" s="132"/>
      <c r="AU112" s="132"/>
      <c r="AV112" s="132"/>
      <c r="AW112" s="132"/>
      <c r="AX112" s="132"/>
      <c r="AY112" s="132"/>
      <c r="AZ112" s="132"/>
      <c r="BA112" s="132"/>
      <c r="BB112" s="132"/>
      <c r="BC112" s="132"/>
      <c r="BD112" s="132"/>
      <c r="BE112" s="132"/>
      <c r="BF112" s="132"/>
      <c r="BG112" s="132"/>
      <c r="BH112" s="132"/>
      <c r="BI112" s="132"/>
      <c r="BJ112" s="132"/>
      <c r="BK112" s="132"/>
      <c r="BL112" s="132"/>
      <c r="BM112" s="132"/>
      <c r="BN112" s="132"/>
      <c r="BO112" s="132"/>
      <c r="BP112" s="132"/>
      <c r="BQ112" s="132"/>
      <c r="BR112" s="132"/>
      <c r="BS112" s="132"/>
      <c r="BT112" s="132"/>
      <c r="BU112" s="132"/>
      <c r="BV112" s="132"/>
      <c r="BW112" s="132"/>
      <c r="BX112" s="132"/>
      <c r="BY112" s="132"/>
    </row>
    <row r="113" spans="1:77">
      <c r="A113" s="132"/>
      <c r="B113" s="132"/>
      <c r="C113" s="132"/>
      <c r="D113" s="132"/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132"/>
      <c r="AV113" s="132"/>
      <c r="AW113" s="132"/>
      <c r="AX113" s="132"/>
      <c r="AY113" s="132"/>
      <c r="AZ113" s="132"/>
      <c r="BA113" s="132"/>
      <c r="BB113" s="132"/>
      <c r="BC113" s="132"/>
      <c r="BD113" s="132"/>
      <c r="BE113" s="132"/>
      <c r="BF113" s="132"/>
      <c r="BG113" s="132"/>
      <c r="BH113" s="132"/>
      <c r="BI113" s="132"/>
      <c r="BJ113" s="132"/>
      <c r="BK113" s="132"/>
      <c r="BL113" s="132"/>
      <c r="BM113" s="132"/>
      <c r="BN113" s="132"/>
      <c r="BO113" s="132"/>
      <c r="BP113" s="132"/>
      <c r="BQ113" s="132"/>
      <c r="BR113" s="132"/>
      <c r="BS113" s="132"/>
      <c r="BT113" s="132"/>
      <c r="BU113" s="132"/>
      <c r="BV113" s="132"/>
      <c r="BW113" s="132"/>
      <c r="BX113" s="132"/>
      <c r="BY113" s="132"/>
    </row>
    <row r="114" spans="1:77">
      <c r="A114" s="132"/>
      <c r="B114" s="132"/>
      <c r="C114" s="132"/>
      <c r="D114" s="132"/>
      <c r="E114" s="132"/>
      <c r="F114" s="132"/>
      <c r="G114" s="132"/>
      <c r="H114" s="132"/>
      <c r="I114" s="132"/>
      <c r="J114" s="132"/>
      <c r="K114" s="132"/>
      <c r="L114" s="132"/>
      <c r="M114" s="132"/>
      <c r="N114" s="132"/>
      <c r="O114" s="132"/>
      <c r="P114" s="132"/>
      <c r="Q114" s="132"/>
      <c r="R114" s="132"/>
      <c r="S114" s="132"/>
      <c r="T114" s="132"/>
      <c r="U114" s="132"/>
      <c r="V114" s="132"/>
      <c r="W114" s="132"/>
      <c r="X114" s="132"/>
      <c r="Y114" s="132"/>
      <c r="Z114" s="132"/>
      <c r="AA114" s="132"/>
      <c r="AB114" s="132"/>
      <c r="AC114" s="132"/>
      <c r="AD114" s="132"/>
      <c r="AE114" s="132"/>
      <c r="AF114" s="132"/>
      <c r="AG114" s="132"/>
      <c r="AH114" s="132"/>
      <c r="AI114" s="132"/>
      <c r="AJ114" s="132"/>
      <c r="AK114" s="132"/>
      <c r="AL114" s="132"/>
      <c r="AM114" s="132"/>
      <c r="AN114" s="132"/>
      <c r="AO114" s="132"/>
      <c r="AP114" s="132"/>
      <c r="AQ114" s="132"/>
      <c r="AR114" s="132"/>
      <c r="AS114" s="132"/>
      <c r="AT114" s="132"/>
      <c r="AU114" s="132"/>
      <c r="AV114" s="132"/>
      <c r="AW114" s="132"/>
      <c r="AX114" s="132"/>
      <c r="AY114" s="132"/>
      <c r="AZ114" s="132"/>
      <c r="BA114" s="132"/>
      <c r="BB114" s="132"/>
      <c r="BC114" s="132"/>
      <c r="BD114" s="132"/>
      <c r="BE114" s="132"/>
      <c r="BF114" s="132"/>
      <c r="BG114" s="132"/>
      <c r="BH114" s="132"/>
      <c r="BI114" s="132"/>
      <c r="BJ114" s="132"/>
      <c r="BK114" s="132"/>
      <c r="BL114" s="132"/>
      <c r="BM114" s="132"/>
      <c r="BN114" s="132"/>
      <c r="BO114" s="132"/>
      <c r="BP114" s="132"/>
      <c r="BQ114" s="132"/>
      <c r="BR114" s="132"/>
      <c r="BS114" s="132"/>
      <c r="BT114" s="132"/>
      <c r="BU114" s="132"/>
      <c r="BV114" s="132"/>
      <c r="BW114" s="132"/>
      <c r="BX114" s="132"/>
      <c r="BY114" s="132"/>
    </row>
    <row r="115" spans="1:77">
      <c r="A115" s="132"/>
      <c r="B115" s="132"/>
      <c r="C115" s="132"/>
      <c r="D115" s="132"/>
      <c r="E115" s="132"/>
      <c r="F115" s="132"/>
      <c r="G115" s="132"/>
      <c r="H115" s="132"/>
      <c r="I115" s="132"/>
      <c r="J115" s="132"/>
      <c r="K115" s="132"/>
      <c r="L115" s="132"/>
      <c r="M115" s="132"/>
      <c r="N115" s="132"/>
      <c r="O115" s="132"/>
      <c r="P115" s="132"/>
      <c r="Q115" s="132"/>
      <c r="R115" s="132"/>
      <c r="S115" s="132"/>
      <c r="T115" s="132"/>
      <c r="U115" s="132"/>
      <c r="V115" s="132"/>
      <c r="W115" s="132"/>
      <c r="X115" s="132"/>
      <c r="Y115" s="132"/>
      <c r="Z115" s="132"/>
      <c r="AA115" s="132"/>
      <c r="AB115" s="132"/>
      <c r="AC115" s="132"/>
      <c r="AD115" s="132"/>
      <c r="AE115" s="132"/>
      <c r="AF115" s="132"/>
      <c r="AG115" s="132"/>
      <c r="AH115" s="132"/>
      <c r="AI115" s="132"/>
      <c r="AJ115" s="132"/>
      <c r="AK115" s="132"/>
      <c r="AL115" s="132"/>
      <c r="AM115" s="132"/>
      <c r="AN115" s="132"/>
      <c r="AO115" s="132"/>
      <c r="AP115" s="132"/>
      <c r="AQ115" s="132"/>
      <c r="AR115" s="132"/>
      <c r="AS115" s="132"/>
      <c r="AT115" s="132"/>
      <c r="AU115" s="132"/>
      <c r="AV115" s="132"/>
      <c r="AW115" s="132"/>
      <c r="AX115" s="132"/>
      <c r="AY115" s="132"/>
      <c r="AZ115" s="132"/>
      <c r="BA115" s="132"/>
      <c r="BB115" s="132"/>
      <c r="BC115" s="132"/>
      <c r="BD115" s="132"/>
      <c r="BE115" s="132"/>
      <c r="BF115" s="132"/>
      <c r="BG115" s="132"/>
      <c r="BH115" s="132"/>
      <c r="BI115" s="132"/>
      <c r="BJ115" s="132"/>
      <c r="BK115" s="132"/>
      <c r="BL115" s="132"/>
      <c r="BM115" s="132"/>
      <c r="BN115" s="132"/>
      <c r="BO115" s="132"/>
      <c r="BP115" s="132"/>
      <c r="BQ115" s="132"/>
      <c r="BR115" s="132"/>
      <c r="BS115" s="132"/>
      <c r="BT115" s="132"/>
      <c r="BU115" s="132"/>
      <c r="BV115" s="132"/>
      <c r="BW115" s="132"/>
      <c r="BX115" s="132"/>
      <c r="BY115" s="132"/>
    </row>
    <row r="116" spans="1:77">
      <c r="A116" s="132"/>
      <c r="B116" s="132"/>
      <c r="C116" s="132"/>
      <c r="D116" s="132"/>
      <c r="E116" s="132"/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  <c r="AF116" s="132"/>
      <c r="AG116" s="132"/>
      <c r="AH116" s="132"/>
      <c r="AI116" s="132"/>
      <c r="AJ116" s="132"/>
      <c r="AK116" s="132"/>
      <c r="AL116" s="132"/>
      <c r="AM116" s="132"/>
      <c r="AN116" s="132"/>
      <c r="AO116" s="132"/>
      <c r="AP116" s="132"/>
      <c r="AQ116" s="132"/>
      <c r="AR116" s="132"/>
      <c r="AS116" s="132"/>
      <c r="AT116" s="132"/>
      <c r="AU116" s="132"/>
      <c r="AV116" s="132"/>
      <c r="AW116" s="132"/>
      <c r="AX116" s="132"/>
      <c r="AY116" s="132"/>
      <c r="AZ116" s="132"/>
      <c r="BA116" s="132"/>
      <c r="BB116" s="132"/>
      <c r="BC116" s="132"/>
      <c r="BD116" s="132"/>
      <c r="BE116" s="132"/>
      <c r="BF116" s="132"/>
      <c r="BG116" s="132"/>
      <c r="BH116" s="132"/>
      <c r="BI116" s="132"/>
      <c r="BJ116" s="132"/>
      <c r="BK116" s="132"/>
      <c r="BL116" s="132"/>
      <c r="BM116" s="132"/>
      <c r="BN116" s="132"/>
      <c r="BO116" s="132"/>
      <c r="BP116" s="132"/>
      <c r="BQ116" s="132"/>
      <c r="BR116" s="132"/>
      <c r="BS116" s="132"/>
      <c r="BT116" s="132"/>
      <c r="BU116" s="132"/>
      <c r="BV116" s="132"/>
      <c r="BW116" s="132"/>
      <c r="BX116" s="132"/>
      <c r="BY116" s="132"/>
    </row>
    <row r="117" spans="1:77">
      <c r="A117" s="132"/>
      <c r="B117" s="132"/>
      <c r="C117" s="132"/>
      <c r="D117" s="132"/>
      <c r="E117" s="132"/>
      <c r="F117" s="132"/>
      <c r="G117" s="132"/>
      <c r="H117" s="132"/>
      <c r="I117" s="132"/>
      <c r="J117" s="132"/>
      <c r="K117" s="132"/>
      <c r="L117" s="132"/>
      <c r="M117" s="132"/>
      <c r="N117" s="132"/>
      <c r="O117" s="132"/>
      <c r="P117" s="132"/>
      <c r="Q117" s="132"/>
      <c r="R117" s="132"/>
      <c r="S117" s="132"/>
      <c r="T117" s="132"/>
      <c r="U117" s="132"/>
      <c r="V117" s="132"/>
      <c r="W117" s="132"/>
      <c r="X117" s="132"/>
      <c r="Y117" s="132"/>
      <c r="Z117" s="132"/>
      <c r="AA117" s="132"/>
      <c r="AB117" s="132"/>
      <c r="AC117" s="132"/>
      <c r="AD117" s="132"/>
      <c r="AE117" s="132"/>
      <c r="AF117" s="132"/>
      <c r="AG117" s="132"/>
      <c r="AH117" s="132"/>
      <c r="AI117" s="132"/>
      <c r="AJ117" s="132"/>
      <c r="AK117" s="132"/>
      <c r="AL117" s="132"/>
      <c r="AM117" s="132"/>
      <c r="AN117" s="132"/>
      <c r="AO117" s="132"/>
      <c r="AP117" s="132"/>
      <c r="AQ117" s="132"/>
      <c r="AR117" s="132"/>
      <c r="AS117" s="132"/>
      <c r="AT117" s="132"/>
      <c r="AU117" s="132"/>
      <c r="AV117" s="132"/>
      <c r="AW117" s="132"/>
      <c r="AX117" s="132"/>
      <c r="AY117" s="132"/>
      <c r="AZ117" s="132"/>
      <c r="BA117" s="132"/>
      <c r="BB117" s="132"/>
      <c r="BC117" s="132"/>
      <c r="BD117" s="132"/>
      <c r="BE117" s="132"/>
      <c r="BF117" s="132"/>
      <c r="BG117" s="132"/>
      <c r="BH117" s="132"/>
      <c r="BI117" s="132"/>
      <c r="BJ117" s="132"/>
      <c r="BK117" s="132"/>
      <c r="BL117" s="132"/>
      <c r="BM117" s="132"/>
      <c r="BN117" s="132"/>
      <c r="BO117" s="132"/>
      <c r="BP117" s="132"/>
      <c r="BQ117" s="132"/>
      <c r="BR117" s="132"/>
      <c r="BS117" s="132"/>
      <c r="BT117" s="132"/>
      <c r="BU117" s="132"/>
      <c r="BV117" s="132"/>
      <c r="BW117" s="132"/>
      <c r="BX117" s="132"/>
      <c r="BY117" s="132"/>
    </row>
    <row r="118" spans="1:77">
      <c r="A118" s="132"/>
      <c r="B118" s="132"/>
      <c r="C118" s="132"/>
      <c r="D118" s="132"/>
      <c r="E118" s="132"/>
      <c r="F118" s="132"/>
      <c r="G118" s="132"/>
      <c r="H118" s="132"/>
      <c r="I118" s="132"/>
      <c r="J118" s="132"/>
      <c r="K118" s="132"/>
      <c r="L118" s="132"/>
      <c r="M118" s="132"/>
      <c r="N118" s="132"/>
      <c r="O118" s="132"/>
      <c r="P118" s="132"/>
      <c r="Q118" s="132"/>
      <c r="R118" s="132"/>
      <c r="S118" s="132"/>
      <c r="T118" s="132"/>
      <c r="U118" s="132"/>
      <c r="V118" s="132"/>
      <c r="W118" s="132"/>
      <c r="X118" s="132"/>
      <c r="Y118" s="132"/>
      <c r="Z118" s="132"/>
      <c r="AA118" s="132"/>
      <c r="AB118" s="132"/>
      <c r="AC118" s="132"/>
      <c r="AD118" s="132"/>
      <c r="AE118" s="132"/>
      <c r="AF118" s="132"/>
      <c r="AG118" s="132"/>
      <c r="AH118" s="132"/>
      <c r="AI118" s="132"/>
      <c r="AJ118" s="132"/>
      <c r="AK118" s="132"/>
      <c r="AL118" s="132"/>
      <c r="AM118" s="132"/>
      <c r="AN118" s="132"/>
      <c r="AO118" s="132"/>
      <c r="AP118" s="132"/>
      <c r="AQ118" s="132"/>
      <c r="AR118" s="132"/>
      <c r="AS118" s="132"/>
      <c r="AT118" s="132"/>
      <c r="AU118" s="132"/>
      <c r="AV118" s="132"/>
      <c r="AW118" s="132"/>
      <c r="AX118" s="132"/>
      <c r="AY118" s="132"/>
      <c r="AZ118" s="132"/>
      <c r="BA118" s="132"/>
      <c r="BB118" s="132"/>
      <c r="BC118" s="132"/>
      <c r="BD118" s="132"/>
      <c r="BE118" s="132"/>
      <c r="BF118" s="132"/>
      <c r="BG118" s="132"/>
      <c r="BH118" s="132"/>
      <c r="BI118" s="132"/>
      <c r="BJ118" s="132"/>
      <c r="BK118" s="132"/>
      <c r="BL118" s="132"/>
      <c r="BM118" s="132"/>
      <c r="BN118" s="132"/>
      <c r="BO118" s="132"/>
      <c r="BP118" s="132"/>
      <c r="BQ118" s="132"/>
      <c r="BR118" s="132"/>
      <c r="BS118" s="132"/>
      <c r="BT118" s="132"/>
      <c r="BU118" s="132"/>
      <c r="BV118" s="132"/>
      <c r="BW118" s="132"/>
      <c r="BX118" s="132"/>
      <c r="BY118" s="132"/>
    </row>
    <row r="119" spans="1:77">
      <c r="A119" s="132"/>
      <c r="B119" s="132"/>
      <c r="C119" s="132"/>
      <c r="D119" s="132"/>
      <c r="E119" s="132"/>
      <c r="F119" s="132"/>
      <c r="G119" s="132"/>
      <c r="H119" s="132"/>
      <c r="I119" s="132"/>
      <c r="J119" s="132"/>
      <c r="K119" s="132"/>
      <c r="L119" s="132"/>
      <c r="M119" s="132"/>
      <c r="N119" s="132"/>
      <c r="O119" s="132"/>
      <c r="P119" s="132"/>
      <c r="Q119" s="132"/>
      <c r="R119" s="132"/>
      <c r="S119" s="132"/>
      <c r="T119" s="132"/>
      <c r="U119" s="132"/>
      <c r="V119" s="132"/>
      <c r="W119" s="132"/>
      <c r="X119" s="132"/>
      <c r="Y119" s="132"/>
      <c r="Z119" s="132"/>
      <c r="AA119" s="132"/>
      <c r="AB119" s="132"/>
      <c r="AC119" s="132"/>
      <c r="AD119" s="132"/>
      <c r="AE119" s="132"/>
      <c r="AF119" s="132"/>
      <c r="AG119" s="132"/>
      <c r="AH119" s="132"/>
      <c r="AI119" s="132"/>
      <c r="AJ119" s="132"/>
      <c r="AK119" s="132"/>
      <c r="AL119" s="132"/>
      <c r="AM119" s="132"/>
      <c r="AN119" s="132"/>
      <c r="AO119" s="132"/>
      <c r="AP119" s="132"/>
      <c r="AQ119" s="132"/>
      <c r="AR119" s="132"/>
      <c r="AS119" s="132"/>
      <c r="AT119" s="132"/>
      <c r="AU119" s="132"/>
      <c r="AV119" s="132"/>
      <c r="AW119" s="132"/>
      <c r="AX119" s="132"/>
      <c r="AY119" s="132"/>
      <c r="AZ119" s="132"/>
      <c r="BA119" s="132"/>
      <c r="BB119" s="132"/>
      <c r="BC119" s="132"/>
      <c r="BD119" s="132"/>
      <c r="BE119" s="132"/>
      <c r="BF119" s="132"/>
      <c r="BG119" s="132"/>
      <c r="BH119" s="132"/>
      <c r="BI119" s="132"/>
      <c r="BJ119" s="132"/>
      <c r="BK119" s="132"/>
      <c r="BL119" s="132"/>
      <c r="BM119" s="132"/>
      <c r="BN119" s="132"/>
      <c r="BO119" s="132"/>
      <c r="BP119" s="132"/>
      <c r="BQ119" s="132"/>
      <c r="BR119" s="132"/>
      <c r="BS119" s="132"/>
      <c r="BT119" s="132"/>
      <c r="BU119" s="132"/>
      <c r="BV119" s="132"/>
      <c r="BW119" s="132"/>
      <c r="BX119" s="132"/>
      <c r="BY119" s="132"/>
    </row>
    <row r="120" spans="1:77">
      <c r="A120" s="132"/>
      <c r="B120" s="132"/>
      <c r="C120" s="132"/>
      <c r="D120" s="132"/>
      <c r="E120" s="132"/>
      <c r="F120" s="132"/>
      <c r="G120" s="132"/>
      <c r="H120" s="132"/>
      <c r="I120" s="132"/>
      <c r="J120" s="132"/>
      <c r="K120" s="132"/>
      <c r="L120" s="132"/>
      <c r="M120" s="132"/>
      <c r="N120" s="132"/>
      <c r="O120" s="132"/>
      <c r="P120" s="132"/>
      <c r="Q120" s="132"/>
      <c r="R120" s="132"/>
      <c r="S120" s="132"/>
      <c r="T120" s="132"/>
      <c r="U120" s="132"/>
      <c r="V120" s="132"/>
      <c r="W120" s="132"/>
      <c r="X120" s="132"/>
      <c r="Y120" s="132"/>
      <c r="Z120" s="132"/>
      <c r="AA120" s="132"/>
      <c r="AB120" s="132"/>
      <c r="AC120" s="132"/>
      <c r="AD120" s="132"/>
      <c r="AE120" s="132"/>
      <c r="AF120" s="132"/>
      <c r="AG120" s="132"/>
      <c r="AH120" s="132"/>
      <c r="AI120" s="132"/>
      <c r="AJ120" s="132"/>
      <c r="AK120" s="132"/>
      <c r="AL120" s="132"/>
      <c r="AM120" s="132"/>
      <c r="AN120" s="132"/>
      <c r="AO120" s="132"/>
      <c r="AP120" s="132"/>
      <c r="AQ120" s="132"/>
      <c r="AR120" s="132"/>
      <c r="AS120" s="132"/>
      <c r="AT120" s="132"/>
      <c r="AU120" s="132"/>
      <c r="AV120" s="132"/>
      <c r="AW120" s="132"/>
      <c r="AX120" s="132"/>
      <c r="AY120" s="132"/>
      <c r="AZ120" s="132"/>
      <c r="BA120" s="132"/>
      <c r="BB120" s="132"/>
      <c r="BC120" s="132"/>
      <c r="BD120" s="132"/>
      <c r="BE120" s="132"/>
      <c r="BF120" s="132"/>
      <c r="BG120" s="132"/>
      <c r="BH120" s="132"/>
      <c r="BI120" s="132"/>
      <c r="BJ120" s="132"/>
      <c r="BK120" s="132"/>
      <c r="BL120" s="132"/>
      <c r="BM120" s="132"/>
      <c r="BN120" s="132"/>
      <c r="BO120" s="132"/>
      <c r="BP120" s="132"/>
      <c r="BQ120" s="132"/>
      <c r="BR120" s="132"/>
      <c r="BS120" s="132"/>
      <c r="BT120" s="132"/>
      <c r="BU120" s="132"/>
      <c r="BV120" s="132"/>
      <c r="BW120" s="132"/>
      <c r="BX120" s="132"/>
      <c r="BY120" s="132"/>
    </row>
    <row r="121" spans="1:77">
      <c r="A121" s="132"/>
      <c r="B121" s="132"/>
      <c r="C121" s="132"/>
      <c r="D121" s="132"/>
      <c r="E121" s="132"/>
      <c r="F121" s="132"/>
      <c r="G121" s="132"/>
      <c r="H121" s="132"/>
      <c r="I121" s="132"/>
      <c r="J121" s="132"/>
      <c r="K121" s="132"/>
      <c r="L121" s="132"/>
      <c r="M121" s="132"/>
      <c r="N121" s="132"/>
      <c r="O121" s="132"/>
      <c r="P121" s="132"/>
      <c r="Q121" s="132"/>
      <c r="R121" s="132"/>
      <c r="S121" s="132"/>
      <c r="T121" s="132"/>
      <c r="U121" s="132"/>
      <c r="V121" s="132"/>
      <c r="W121" s="132"/>
      <c r="X121" s="132"/>
      <c r="Y121" s="132"/>
      <c r="Z121" s="132"/>
      <c r="AA121" s="132"/>
      <c r="AB121" s="132"/>
      <c r="AC121" s="132"/>
      <c r="AD121" s="132"/>
      <c r="AE121" s="132"/>
      <c r="AF121" s="132"/>
      <c r="AG121" s="132"/>
      <c r="AH121" s="132"/>
      <c r="AI121" s="132"/>
      <c r="AJ121" s="132"/>
      <c r="AK121" s="132"/>
      <c r="AL121" s="132"/>
      <c r="AM121" s="132"/>
      <c r="AN121" s="132"/>
      <c r="AO121" s="132"/>
      <c r="AP121" s="132"/>
      <c r="AQ121" s="132"/>
      <c r="AR121" s="132"/>
      <c r="AS121" s="132"/>
      <c r="AT121" s="132"/>
      <c r="AU121" s="132"/>
      <c r="AV121" s="132"/>
      <c r="AW121" s="132"/>
      <c r="AX121" s="132"/>
      <c r="AY121" s="132"/>
      <c r="AZ121" s="132"/>
      <c r="BA121" s="132"/>
      <c r="BB121" s="132"/>
      <c r="BC121" s="132"/>
      <c r="BD121" s="132"/>
      <c r="BE121" s="132"/>
      <c r="BF121" s="132"/>
      <c r="BG121" s="132"/>
      <c r="BH121" s="132"/>
      <c r="BI121" s="132"/>
      <c r="BJ121" s="132"/>
      <c r="BK121" s="132"/>
      <c r="BL121" s="132"/>
      <c r="BM121" s="132"/>
      <c r="BN121" s="132"/>
      <c r="BO121" s="132"/>
      <c r="BP121" s="132"/>
      <c r="BQ121" s="132"/>
      <c r="BR121" s="132"/>
      <c r="BS121" s="132"/>
      <c r="BT121" s="132"/>
      <c r="BU121" s="132"/>
      <c r="BV121" s="132"/>
      <c r="BW121" s="132"/>
      <c r="BX121" s="132"/>
      <c r="BY121" s="132"/>
    </row>
    <row r="122" spans="1:77">
      <c r="A122" s="132"/>
      <c r="B122" s="132"/>
      <c r="C122" s="132"/>
      <c r="D122" s="132"/>
      <c r="E122" s="132"/>
      <c r="F122" s="132"/>
      <c r="G122" s="132"/>
      <c r="H122" s="132"/>
      <c r="I122" s="132"/>
      <c r="J122" s="132"/>
      <c r="K122" s="132"/>
      <c r="L122" s="132"/>
      <c r="M122" s="132"/>
      <c r="N122" s="132"/>
      <c r="O122" s="132"/>
      <c r="P122" s="132"/>
      <c r="Q122" s="132"/>
      <c r="R122" s="132"/>
      <c r="S122" s="132"/>
      <c r="T122" s="132"/>
      <c r="U122" s="132"/>
      <c r="V122" s="132"/>
      <c r="W122" s="132"/>
      <c r="X122" s="132"/>
      <c r="Y122" s="132"/>
      <c r="Z122" s="132"/>
      <c r="AA122" s="132"/>
      <c r="AB122" s="132"/>
      <c r="AC122" s="132"/>
      <c r="AD122" s="132"/>
      <c r="AE122" s="132"/>
      <c r="AF122" s="132"/>
      <c r="AG122" s="132"/>
      <c r="AH122" s="132"/>
      <c r="AI122" s="132"/>
      <c r="AJ122" s="132"/>
      <c r="AK122" s="132"/>
      <c r="AL122" s="132"/>
      <c r="AM122" s="132"/>
      <c r="AN122" s="132"/>
      <c r="AO122" s="132"/>
      <c r="AP122" s="132"/>
      <c r="AQ122" s="132"/>
      <c r="AR122" s="132"/>
      <c r="AS122" s="132"/>
      <c r="AT122" s="132"/>
      <c r="AU122" s="132"/>
      <c r="AV122" s="132"/>
      <c r="AW122" s="132"/>
      <c r="AX122" s="132"/>
      <c r="AY122" s="132"/>
      <c r="AZ122" s="132"/>
      <c r="BA122" s="132"/>
      <c r="BB122" s="132"/>
      <c r="BC122" s="132"/>
      <c r="BD122" s="132"/>
      <c r="BE122" s="132"/>
      <c r="BF122" s="132"/>
      <c r="BG122" s="132"/>
      <c r="BH122" s="132"/>
      <c r="BI122" s="132"/>
      <c r="BJ122" s="132"/>
      <c r="BK122" s="132"/>
      <c r="BL122" s="132"/>
      <c r="BM122" s="132"/>
      <c r="BN122" s="132"/>
      <c r="BO122" s="132"/>
      <c r="BP122" s="132"/>
      <c r="BQ122" s="132"/>
      <c r="BR122" s="132"/>
      <c r="BS122" s="132"/>
      <c r="BT122" s="132"/>
      <c r="BU122" s="132"/>
      <c r="BV122" s="132"/>
      <c r="BW122" s="132"/>
      <c r="BX122" s="132"/>
      <c r="BY122" s="132"/>
    </row>
    <row r="123" spans="1:77">
      <c r="A123" s="132"/>
      <c r="B123" s="132"/>
      <c r="C123" s="132"/>
      <c r="D123" s="132"/>
      <c r="E123" s="132"/>
      <c r="F123" s="132"/>
      <c r="G123" s="132"/>
      <c r="H123" s="132"/>
      <c r="I123" s="132"/>
      <c r="J123" s="132"/>
      <c r="K123" s="132"/>
      <c r="L123" s="132"/>
      <c r="M123" s="132"/>
      <c r="N123" s="132"/>
      <c r="O123" s="132"/>
      <c r="P123" s="132"/>
      <c r="Q123" s="132"/>
      <c r="R123" s="132"/>
      <c r="S123" s="132"/>
      <c r="T123" s="132"/>
      <c r="U123" s="132"/>
      <c r="V123" s="132"/>
      <c r="W123" s="132"/>
      <c r="X123" s="132"/>
      <c r="Y123" s="132"/>
      <c r="Z123" s="132"/>
      <c r="AA123" s="132"/>
      <c r="AB123" s="132"/>
      <c r="AC123" s="132"/>
      <c r="AD123" s="132"/>
      <c r="AE123" s="132"/>
      <c r="AF123" s="132"/>
      <c r="AG123" s="132"/>
      <c r="AH123" s="132"/>
      <c r="AI123" s="132"/>
      <c r="AJ123" s="132"/>
      <c r="AK123" s="132"/>
      <c r="AL123" s="132"/>
      <c r="AM123" s="132"/>
      <c r="AN123" s="132"/>
      <c r="AO123" s="132"/>
      <c r="AP123" s="132"/>
      <c r="AQ123" s="132"/>
      <c r="AR123" s="132"/>
      <c r="AS123" s="132"/>
      <c r="AT123" s="132"/>
      <c r="AU123" s="132"/>
      <c r="AV123" s="132"/>
      <c r="AW123" s="132"/>
      <c r="AX123" s="132"/>
      <c r="AY123" s="132"/>
      <c r="AZ123" s="132"/>
      <c r="BA123" s="132"/>
      <c r="BB123" s="132"/>
      <c r="BC123" s="132"/>
      <c r="BD123" s="132"/>
      <c r="BE123" s="132"/>
      <c r="BF123" s="132"/>
      <c r="BG123" s="132"/>
      <c r="BH123" s="132"/>
      <c r="BI123" s="132"/>
      <c r="BJ123" s="132"/>
      <c r="BK123" s="132"/>
      <c r="BL123" s="132"/>
      <c r="BM123" s="132"/>
      <c r="BN123" s="132"/>
      <c r="BO123" s="132"/>
      <c r="BP123" s="132"/>
      <c r="BQ123" s="132"/>
      <c r="BR123" s="132"/>
      <c r="BS123" s="132"/>
      <c r="BT123" s="132"/>
      <c r="BU123" s="132"/>
      <c r="BV123" s="132"/>
      <c r="BW123" s="132"/>
      <c r="BX123" s="132"/>
      <c r="BY123" s="132"/>
    </row>
    <row r="124" spans="1:77">
      <c r="A124" s="132"/>
      <c r="B124" s="132"/>
      <c r="C124" s="132"/>
      <c r="D124" s="132"/>
      <c r="E124" s="132"/>
      <c r="F124" s="132"/>
      <c r="G124" s="132"/>
      <c r="H124" s="132"/>
      <c r="I124" s="132"/>
      <c r="J124" s="132"/>
      <c r="K124" s="132"/>
      <c r="L124" s="132"/>
      <c r="M124" s="132"/>
      <c r="N124" s="132"/>
      <c r="O124" s="132"/>
      <c r="P124" s="132"/>
      <c r="Q124" s="132"/>
      <c r="R124" s="132"/>
      <c r="S124" s="132"/>
      <c r="T124" s="132"/>
      <c r="U124" s="132"/>
      <c r="V124" s="132"/>
      <c r="W124" s="132"/>
      <c r="X124" s="132"/>
      <c r="Y124" s="132"/>
      <c r="Z124" s="132"/>
      <c r="AA124" s="132"/>
      <c r="AB124" s="132"/>
      <c r="AC124" s="132"/>
      <c r="AD124" s="132"/>
      <c r="AE124" s="132"/>
      <c r="AF124" s="132"/>
      <c r="AG124" s="132"/>
      <c r="AH124" s="132"/>
      <c r="AI124" s="132"/>
      <c r="AJ124" s="132"/>
      <c r="AK124" s="132"/>
      <c r="AL124" s="132"/>
      <c r="AM124" s="132"/>
      <c r="AN124" s="132"/>
      <c r="AO124" s="132"/>
      <c r="AP124" s="132"/>
      <c r="AQ124" s="132"/>
      <c r="AR124" s="132"/>
      <c r="AS124" s="132"/>
      <c r="AT124" s="132"/>
      <c r="AU124" s="132"/>
      <c r="AV124" s="132"/>
      <c r="AW124" s="132"/>
      <c r="AX124" s="132"/>
      <c r="AY124" s="132"/>
      <c r="AZ124" s="132"/>
      <c r="BA124" s="132"/>
      <c r="BB124" s="132"/>
      <c r="BC124" s="132"/>
      <c r="BD124" s="132"/>
      <c r="BE124" s="132"/>
      <c r="BF124" s="132"/>
      <c r="BG124" s="132"/>
      <c r="BH124" s="132"/>
      <c r="BI124" s="132"/>
      <c r="BJ124" s="132"/>
      <c r="BK124" s="132"/>
      <c r="BL124" s="132"/>
      <c r="BM124" s="132"/>
      <c r="BN124" s="132"/>
      <c r="BO124" s="132"/>
      <c r="BP124" s="132"/>
      <c r="BQ124" s="132"/>
      <c r="BR124" s="132"/>
      <c r="BS124" s="132"/>
      <c r="BT124" s="132"/>
      <c r="BU124" s="132"/>
      <c r="BV124" s="132"/>
      <c r="BW124" s="132"/>
      <c r="BX124" s="132"/>
      <c r="BY124" s="132"/>
    </row>
    <row r="125" spans="1:77">
      <c r="A125" s="132"/>
      <c r="B125" s="132"/>
      <c r="C125" s="132"/>
      <c r="D125" s="132"/>
      <c r="E125" s="132"/>
      <c r="F125" s="132"/>
      <c r="G125" s="132"/>
      <c r="H125" s="132"/>
      <c r="I125" s="132"/>
      <c r="J125" s="132"/>
      <c r="K125" s="132"/>
      <c r="L125" s="132"/>
      <c r="M125" s="132"/>
      <c r="N125" s="132"/>
      <c r="O125" s="132"/>
      <c r="P125" s="132"/>
      <c r="Q125" s="132"/>
      <c r="R125" s="132"/>
      <c r="S125" s="132"/>
      <c r="T125" s="132"/>
      <c r="U125" s="132"/>
      <c r="V125" s="132"/>
      <c r="W125" s="132"/>
      <c r="X125" s="132"/>
      <c r="Y125" s="132"/>
      <c r="Z125" s="132"/>
      <c r="AA125" s="132"/>
      <c r="AB125" s="132"/>
      <c r="AC125" s="132"/>
      <c r="AD125" s="132"/>
      <c r="AE125" s="132"/>
      <c r="AF125" s="132"/>
      <c r="AG125" s="132"/>
      <c r="AH125" s="132"/>
      <c r="AI125" s="132"/>
      <c r="AJ125" s="132"/>
      <c r="AK125" s="132"/>
      <c r="AL125" s="132"/>
      <c r="AM125" s="132"/>
      <c r="AN125" s="132"/>
      <c r="AO125" s="132"/>
      <c r="AP125" s="132"/>
      <c r="AQ125" s="132"/>
      <c r="AR125" s="132"/>
      <c r="AS125" s="132"/>
      <c r="AT125" s="132"/>
      <c r="AU125" s="132"/>
      <c r="AV125" s="132"/>
      <c r="AW125" s="132"/>
      <c r="AX125" s="132"/>
      <c r="AY125" s="132"/>
      <c r="AZ125" s="132"/>
      <c r="BA125" s="132"/>
      <c r="BB125" s="132"/>
      <c r="BC125" s="132"/>
      <c r="BD125" s="132"/>
      <c r="BE125" s="132"/>
      <c r="BF125" s="132"/>
      <c r="BG125" s="132"/>
      <c r="BH125" s="132"/>
      <c r="BI125" s="132"/>
      <c r="BJ125" s="132"/>
      <c r="BK125" s="132"/>
      <c r="BL125" s="132"/>
      <c r="BM125" s="132"/>
      <c r="BN125" s="132"/>
      <c r="BO125" s="132"/>
      <c r="BP125" s="132"/>
      <c r="BQ125" s="132"/>
      <c r="BR125" s="132"/>
      <c r="BS125" s="132"/>
      <c r="BT125" s="132"/>
      <c r="BU125" s="132"/>
      <c r="BV125" s="132"/>
      <c r="BW125" s="132"/>
      <c r="BX125" s="132"/>
      <c r="BY125" s="132"/>
    </row>
    <row r="126" spans="1:77">
      <c r="A126" s="132"/>
      <c r="B126" s="132"/>
      <c r="C126" s="132"/>
      <c r="D126" s="132"/>
      <c r="E126" s="132"/>
      <c r="F126" s="132"/>
      <c r="G126" s="132"/>
      <c r="H126" s="132"/>
      <c r="I126" s="132"/>
      <c r="J126" s="132"/>
      <c r="K126" s="132"/>
      <c r="L126" s="132"/>
      <c r="M126" s="132"/>
      <c r="N126" s="132"/>
      <c r="O126" s="132"/>
      <c r="P126" s="132"/>
      <c r="Q126" s="132"/>
      <c r="R126" s="132"/>
      <c r="S126" s="132"/>
      <c r="T126" s="132"/>
      <c r="U126" s="132"/>
      <c r="V126" s="132"/>
      <c r="W126" s="132"/>
      <c r="X126" s="132"/>
      <c r="Y126" s="132"/>
      <c r="Z126" s="132"/>
      <c r="AA126" s="132"/>
      <c r="AB126" s="132"/>
      <c r="AC126" s="132"/>
      <c r="AD126" s="132"/>
      <c r="AE126" s="132"/>
      <c r="AF126" s="132"/>
      <c r="AG126" s="132"/>
      <c r="AH126" s="132"/>
      <c r="AI126" s="132"/>
      <c r="AJ126" s="132"/>
      <c r="AK126" s="132"/>
      <c r="AL126" s="132"/>
      <c r="AM126" s="132"/>
      <c r="AN126" s="132"/>
      <c r="AO126" s="132"/>
      <c r="AP126" s="132"/>
      <c r="AQ126" s="132"/>
      <c r="AR126" s="132"/>
      <c r="AS126" s="132"/>
      <c r="AT126" s="132"/>
      <c r="AU126" s="132"/>
      <c r="AV126" s="132"/>
      <c r="AW126" s="132"/>
      <c r="AX126" s="132"/>
      <c r="AY126" s="132"/>
      <c r="AZ126" s="132"/>
      <c r="BA126" s="132"/>
      <c r="BB126" s="132"/>
      <c r="BC126" s="132"/>
      <c r="BD126" s="132"/>
      <c r="BE126" s="132"/>
      <c r="BF126" s="132"/>
      <c r="BG126" s="132"/>
      <c r="BH126" s="132"/>
      <c r="BI126" s="132"/>
      <c r="BJ126" s="132"/>
      <c r="BK126" s="132"/>
      <c r="BL126" s="132"/>
      <c r="BM126" s="132"/>
      <c r="BN126" s="132"/>
      <c r="BO126" s="132"/>
      <c r="BP126" s="132"/>
      <c r="BQ126" s="132"/>
      <c r="BR126" s="132"/>
      <c r="BS126" s="132"/>
      <c r="BT126" s="132"/>
      <c r="BU126" s="132"/>
      <c r="BV126" s="132"/>
      <c r="BW126" s="132"/>
      <c r="BX126" s="132"/>
      <c r="BY126" s="132"/>
    </row>
    <row r="127" spans="1:77">
      <c r="A127" s="132"/>
      <c r="B127" s="132"/>
      <c r="C127" s="132"/>
      <c r="D127" s="132"/>
      <c r="E127" s="132"/>
      <c r="F127" s="132"/>
      <c r="G127" s="132"/>
      <c r="H127" s="132"/>
      <c r="I127" s="132"/>
      <c r="J127" s="132"/>
      <c r="K127" s="132"/>
      <c r="L127" s="132"/>
      <c r="M127" s="132"/>
      <c r="N127" s="132"/>
      <c r="O127" s="132"/>
      <c r="P127" s="132"/>
      <c r="Q127" s="132"/>
      <c r="R127" s="132"/>
      <c r="S127" s="132"/>
      <c r="T127" s="132"/>
      <c r="U127" s="132"/>
      <c r="V127" s="132"/>
      <c r="W127" s="132"/>
      <c r="X127" s="132"/>
      <c r="Y127" s="132"/>
      <c r="Z127" s="132"/>
      <c r="AA127" s="132"/>
      <c r="AB127" s="132"/>
      <c r="AC127" s="132"/>
      <c r="AD127" s="132"/>
      <c r="AE127" s="132"/>
      <c r="AF127" s="132"/>
      <c r="AG127" s="132"/>
      <c r="AH127" s="132"/>
      <c r="AI127" s="132"/>
      <c r="AJ127" s="132"/>
      <c r="AK127" s="132"/>
      <c r="AL127" s="132"/>
      <c r="AM127" s="132"/>
      <c r="AN127" s="132"/>
      <c r="AO127" s="132"/>
      <c r="AP127" s="132"/>
      <c r="AQ127" s="132"/>
      <c r="AR127" s="132"/>
      <c r="AS127" s="132"/>
      <c r="AT127" s="132"/>
      <c r="AU127" s="132"/>
      <c r="AV127" s="132"/>
      <c r="AW127" s="132"/>
      <c r="AX127" s="132"/>
      <c r="AY127" s="132"/>
      <c r="AZ127" s="132"/>
      <c r="BA127" s="132"/>
      <c r="BB127" s="132"/>
      <c r="BC127" s="132"/>
      <c r="BD127" s="132"/>
      <c r="BE127" s="132"/>
      <c r="BF127" s="132"/>
      <c r="BG127" s="132"/>
      <c r="BH127" s="132"/>
      <c r="BI127" s="132"/>
      <c r="BJ127" s="132"/>
      <c r="BK127" s="132"/>
      <c r="BL127" s="132"/>
      <c r="BM127" s="132"/>
      <c r="BN127" s="132"/>
      <c r="BO127" s="132"/>
      <c r="BP127" s="132"/>
      <c r="BQ127" s="132"/>
      <c r="BR127" s="132"/>
      <c r="BS127" s="132"/>
      <c r="BT127" s="132"/>
      <c r="BU127" s="132"/>
      <c r="BV127" s="132"/>
      <c r="BW127" s="132"/>
      <c r="BX127" s="132"/>
      <c r="BY127" s="132"/>
    </row>
    <row r="128" spans="1:77">
      <c r="A128" s="132"/>
      <c r="B128" s="132"/>
      <c r="C128" s="132"/>
      <c r="D128" s="132"/>
      <c r="E128" s="132"/>
      <c r="F128" s="132"/>
      <c r="G128" s="132"/>
      <c r="H128" s="132"/>
      <c r="I128" s="132"/>
      <c r="J128" s="132"/>
      <c r="K128" s="132"/>
      <c r="L128" s="132"/>
      <c r="M128" s="132"/>
      <c r="N128" s="132"/>
      <c r="O128" s="132"/>
      <c r="P128" s="132"/>
      <c r="Q128" s="132"/>
      <c r="R128" s="132"/>
      <c r="S128" s="132"/>
      <c r="T128" s="132"/>
      <c r="U128" s="132"/>
      <c r="V128" s="132"/>
      <c r="W128" s="132"/>
      <c r="X128" s="132"/>
      <c r="Y128" s="132"/>
      <c r="Z128" s="132"/>
      <c r="AA128" s="132"/>
      <c r="AB128" s="132"/>
      <c r="AC128" s="132"/>
      <c r="AD128" s="132"/>
      <c r="AE128" s="132"/>
      <c r="AF128" s="132"/>
      <c r="AG128" s="132"/>
      <c r="AH128" s="132"/>
      <c r="AI128" s="132"/>
      <c r="AJ128" s="132"/>
      <c r="AK128" s="132"/>
      <c r="AL128" s="132"/>
      <c r="AM128" s="132"/>
      <c r="AN128" s="132"/>
      <c r="AO128" s="132"/>
      <c r="AP128" s="132"/>
      <c r="AQ128" s="132"/>
      <c r="AR128" s="132"/>
      <c r="AS128" s="132"/>
      <c r="AT128" s="132"/>
      <c r="AU128" s="132"/>
      <c r="AV128" s="132"/>
      <c r="AW128" s="132"/>
      <c r="AX128" s="132"/>
      <c r="AY128" s="132"/>
      <c r="AZ128" s="132"/>
      <c r="BA128" s="132"/>
      <c r="BB128" s="132"/>
      <c r="BC128" s="132"/>
      <c r="BD128" s="132"/>
      <c r="BE128" s="132"/>
      <c r="BF128" s="132"/>
      <c r="BG128" s="132"/>
      <c r="BH128" s="132"/>
      <c r="BI128" s="132"/>
      <c r="BJ128" s="132"/>
      <c r="BK128" s="132"/>
      <c r="BL128" s="132"/>
      <c r="BM128" s="132"/>
      <c r="BN128" s="132"/>
      <c r="BO128" s="132"/>
      <c r="BP128" s="132"/>
      <c r="BQ128" s="132"/>
      <c r="BR128" s="132"/>
      <c r="BS128" s="132"/>
      <c r="BT128" s="132"/>
      <c r="BU128" s="132"/>
      <c r="BV128" s="132"/>
      <c r="BW128" s="132"/>
      <c r="BX128" s="132"/>
      <c r="BY128" s="132"/>
    </row>
    <row r="129" spans="1:77">
      <c r="A129" s="132"/>
      <c r="B129" s="132"/>
      <c r="C129" s="132"/>
      <c r="D129" s="132"/>
      <c r="E129" s="132"/>
      <c r="F129" s="132"/>
      <c r="G129" s="132"/>
      <c r="H129" s="132"/>
      <c r="I129" s="132"/>
      <c r="J129" s="132"/>
      <c r="K129" s="132"/>
      <c r="L129" s="132"/>
      <c r="M129" s="132"/>
      <c r="N129" s="132"/>
      <c r="O129" s="132"/>
      <c r="P129" s="132"/>
      <c r="Q129" s="132"/>
      <c r="R129" s="132"/>
      <c r="S129" s="132"/>
      <c r="T129" s="132"/>
      <c r="U129" s="132"/>
      <c r="V129" s="132"/>
      <c r="W129" s="132"/>
      <c r="X129" s="132"/>
      <c r="Y129" s="132"/>
      <c r="Z129" s="132"/>
      <c r="AA129" s="132"/>
      <c r="AB129" s="132"/>
      <c r="AC129" s="132"/>
      <c r="AD129" s="132"/>
      <c r="AE129" s="132"/>
      <c r="AF129" s="132"/>
      <c r="AG129" s="132"/>
      <c r="AH129" s="132"/>
      <c r="AI129" s="132"/>
      <c r="AJ129" s="132"/>
      <c r="AK129" s="132"/>
      <c r="AL129" s="132"/>
      <c r="AM129" s="132"/>
      <c r="AN129" s="132"/>
      <c r="AO129" s="132"/>
      <c r="AP129" s="132"/>
      <c r="AQ129" s="132"/>
      <c r="AR129" s="132"/>
      <c r="AS129" s="132"/>
      <c r="AT129" s="132"/>
      <c r="AU129" s="132"/>
      <c r="AV129" s="132"/>
      <c r="AW129" s="132"/>
      <c r="AX129" s="132"/>
      <c r="AY129" s="132"/>
      <c r="AZ129" s="132"/>
      <c r="BA129" s="132"/>
      <c r="BB129" s="132"/>
      <c r="BC129" s="132"/>
      <c r="BD129" s="132"/>
      <c r="BE129" s="132"/>
      <c r="BF129" s="132"/>
      <c r="BG129" s="132"/>
      <c r="BH129" s="132"/>
      <c r="BI129" s="132"/>
      <c r="BJ129" s="132"/>
      <c r="BK129" s="132"/>
      <c r="BL129" s="132"/>
      <c r="BM129" s="132"/>
      <c r="BN129" s="132"/>
      <c r="BO129" s="132"/>
      <c r="BP129" s="132"/>
      <c r="BQ129" s="132"/>
      <c r="BR129" s="132"/>
      <c r="BS129" s="132"/>
      <c r="BT129" s="132"/>
      <c r="BU129" s="132"/>
      <c r="BV129" s="132"/>
      <c r="BW129" s="132"/>
      <c r="BX129" s="132"/>
      <c r="BY129" s="132"/>
    </row>
    <row r="130" spans="1:77">
      <c r="A130" s="132"/>
      <c r="B130" s="132"/>
      <c r="C130" s="132"/>
      <c r="D130" s="132"/>
      <c r="E130" s="132"/>
      <c r="F130" s="132"/>
      <c r="G130" s="132"/>
      <c r="H130" s="132"/>
      <c r="I130" s="132"/>
      <c r="J130" s="132"/>
      <c r="K130" s="132"/>
      <c r="L130" s="132"/>
      <c r="M130" s="132"/>
      <c r="N130" s="132"/>
      <c r="O130" s="132"/>
      <c r="P130" s="132"/>
      <c r="Q130" s="132"/>
      <c r="R130" s="132"/>
      <c r="S130" s="132"/>
      <c r="T130" s="132"/>
      <c r="U130" s="132"/>
      <c r="V130" s="132"/>
      <c r="W130" s="132"/>
      <c r="X130" s="132"/>
      <c r="Y130" s="132"/>
      <c r="Z130" s="132"/>
      <c r="AA130" s="132"/>
      <c r="AB130" s="132"/>
      <c r="AC130" s="132"/>
      <c r="AD130" s="132"/>
      <c r="AE130" s="132"/>
      <c r="AF130" s="132"/>
      <c r="AG130" s="132"/>
      <c r="AH130" s="132"/>
      <c r="AI130" s="132"/>
      <c r="AJ130" s="132"/>
      <c r="AK130" s="132"/>
      <c r="AL130" s="132"/>
      <c r="AM130" s="132"/>
      <c r="AN130" s="132"/>
      <c r="AO130" s="132"/>
      <c r="AP130" s="132"/>
      <c r="AQ130" s="132"/>
      <c r="AR130" s="132"/>
      <c r="AS130" s="132"/>
      <c r="AT130" s="132"/>
      <c r="AU130" s="132"/>
      <c r="AV130" s="132"/>
      <c r="AW130" s="132"/>
      <c r="AX130" s="132"/>
      <c r="AY130" s="132"/>
      <c r="AZ130" s="132"/>
      <c r="BA130" s="132"/>
      <c r="BB130" s="132"/>
      <c r="BC130" s="132"/>
      <c r="BD130" s="132"/>
      <c r="BE130" s="132"/>
      <c r="BF130" s="132"/>
      <c r="BG130" s="132"/>
      <c r="BH130" s="132"/>
      <c r="BI130" s="132"/>
      <c r="BJ130" s="132"/>
      <c r="BK130" s="132"/>
      <c r="BL130" s="132"/>
      <c r="BM130" s="132"/>
      <c r="BN130" s="132"/>
      <c r="BO130" s="132"/>
      <c r="BP130" s="132"/>
      <c r="BQ130" s="132"/>
      <c r="BR130" s="132"/>
      <c r="BS130" s="132"/>
      <c r="BT130" s="132"/>
      <c r="BU130" s="132"/>
      <c r="BV130" s="132"/>
      <c r="BW130" s="132"/>
      <c r="BX130" s="132"/>
      <c r="BY130" s="132"/>
    </row>
    <row r="131" spans="1:77">
      <c r="A131" s="132"/>
      <c r="B131" s="132"/>
      <c r="C131" s="132"/>
      <c r="D131" s="132"/>
      <c r="E131" s="132"/>
      <c r="F131" s="132"/>
      <c r="G131" s="132"/>
      <c r="H131" s="132"/>
      <c r="I131" s="132"/>
      <c r="J131" s="132"/>
      <c r="K131" s="132"/>
      <c r="L131" s="132"/>
      <c r="M131" s="132"/>
      <c r="N131" s="132"/>
      <c r="O131" s="132"/>
      <c r="P131" s="132"/>
      <c r="Q131" s="132"/>
      <c r="R131" s="132"/>
      <c r="S131" s="132"/>
      <c r="T131" s="132"/>
      <c r="U131" s="132"/>
      <c r="V131" s="132"/>
      <c r="W131" s="132"/>
      <c r="X131" s="132"/>
      <c r="Y131" s="132"/>
      <c r="Z131" s="132"/>
      <c r="AA131" s="132"/>
      <c r="AB131" s="132"/>
      <c r="AC131" s="132"/>
      <c r="AD131" s="132"/>
      <c r="AE131" s="132"/>
      <c r="AF131" s="132"/>
      <c r="AG131" s="132"/>
      <c r="AH131" s="132"/>
      <c r="AI131" s="132"/>
      <c r="AJ131" s="132"/>
      <c r="AK131" s="132"/>
      <c r="AL131" s="132"/>
      <c r="AM131" s="132"/>
      <c r="AN131" s="132"/>
      <c r="AO131" s="132"/>
      <c r="AP131" s="132"/>
      <c r="AQ131" s="132"/>
      <c r="AR131" s="132"/>
      <c r="AS131" s="132"/>
      <c r="AT131" s="132"/>
      <c r="AU131" s="132"/>
      <c r="AV131" s="132"/>
      <c r="AW131" s="132"/>
      <c r="AX131" s="132"/>
      <c r="AY131" s="132"/>
      <c r="AZ131" s="132"/>
      <c r="BA131" s="132"/>
      <c r="BB131" s="132"/>
      <c r="BC131" s="132"/>
      <c r="BD131" s="132"/>
      <c r="BE131" s="132"/>
      <c r="BF131" s="132"/>
      <c r="BG131" s="132"/>
      <c r="BH131" s="132"/>
      <c r="BI131" s="132"/>
      <c r="BJ131" s="132"/>
      <c r="BK131" s="132"/>
      <c r="BL131" s="132"/>
      <c r="BM131" s="132"/>
      <c r="BN131" s="132"/>
      <c r="BO131" s="132"/>
      <c r="BP131" s="132"/>
      <c r="BQ131" s="132"/>
      <c r="BR131" s="132"/>
      <c r="BS131" s="132"/>
      <c r="BT131" s="132"/>
      <c r="BU131" s="132"/>
      <c r="BV131" s="132"/>
      <c r="BW131" s="132"/>
      <c r="BX131" s="132"/>
      <c r="BY131" s="132"/>
    </row>
    <row r="132" spans="1:77">
      <c r="A132" s="132"/>
      <c r="B132" s="132"/>
      <c r="C132" s="132"/>
      <c r="D132" s="132"/>
      <c r="E132" s="132"/>
      <c r="F132" s="132"/>
      <c r="G132" s="132"/>
      <c r="H132" s="132"/>
      <c r="I132" s="132"/>
      <c r="J132" s="132"/>
      <c r="K132" s="132"/>
      <c r="L132" s="132"/>
      <c r="M132" s="132"/>
      <c r="N132" s="132"/>
      <c r="O132" s="132"/>
      <c r="P132" s="132"/>
      <c r="Q132" s="132"/>
      <c r="R132" s="132"/>
      <c r="S132" s="132"/>
      <c r="T132" s="132"/>
      <c r="U132" s="132"/>
      <c r="V132" s="132"/>
      <c r="W132" s="132"/>
      <c r="X132" s="132"/>
      <c r="Y132" s="132"/>
      <c r="Z132" s="132"/>
      <c r="AA132" s="132"/>
      <c r="AB132" s="132"/>
      <c r="AC132" s="132"/>
      <c r="AD132" s="132"/>
      <c r="AE132" s="132"/>
      <c r="AF132" s="132"/>
      <c r="AG132" s="132"/>
      <c r="AH132" s="132"/>
      <c r="AI132" s="132"/>
      <c r="AJ132" s="132"/>
      <c r="AK132" s="132"/>
      <c r="AL132" s="132"/>
      <c r="AM132" s="132"/>
      <c r="AN132" s="132"/>
      <c r="AO132" s="132"/>
      <c r="AP132" s="132"/>
      <c r="AQ132" s="132"/>
      <c r="AR132" s="132"/>
      <c r="AS132" s="132"/>
      <c r="AT132" s="132"/>
      <c r="AU132" s="132"/>
      <c r="AV132" s="132"/>
      <c r="AW132" s="132"/>
      <c r="AX132" s="132"/>
      <c r="AY132" s="132"/>
      <c r="AZ132" s="132"/>
      <c r="BA132" s="132"/>
      <c r="BB132" s="132"/>
      <c r="BC132" s="132"/>
      <c r="BD132" s="132"/>
      <c r="BE132" s="132"/>
      <c r="BF132" s="132"/>
      <c r="BG132" s="132"/>
      <c r="BH132" s="132"/>
      <c r="BI132" s="132"/>
      <c r="BJ132" s="132"/>
      <c r="BK132" s="132"/>
      <c r="BL132" s="132"/>
      <c r="BM132" s="132"/>
      <c r="BN132" s="132"/>
      <c r="BO132" s="132"/>
      <c r="BP132" s="132"/>
      <c r="BQ132" s="132"/>
      <c r="BR132" s="132"/>
      <c r="BS132" s="132"/>
      <c r="BT132" s="132"/>
      <c r="BU132" s="132"/>
      <c r="BV132" s="132"/>
      <c r="BW132" s="132"/>
      <c r="BX132" s="132"/>
      <c r="BY132" s="132"/>
    </row>
    <row r="133" spans="1:77">
      <c r="A133" s="132"/>
      <c r="B133" s="132"/>
      <c r="C133" s="132"/>
      <c r="D133" s="132"/>
      <c r="E133" s="132"/>
      <c r="F133" s="132"/>
      <c r="G133" s="132"/>
      <c r="H133" s="132"/>
      <c r="I133" s="132"/>
      <c r="J133" s="132"/>
      <c r="K133" s="132"/>
      <c r="L133" s="132"/>
      <c r="M133" s="132"/>
      <c r="N133" s="132"/>
      <c r="O133" s="132"/>
      <c r="P133" s="132"/>
      <c r="Q133" s="132"/>
      <c r="R133" s="132"/>
      <c r="S133" s="132"/>
      <c r="T133" s="132"/>
      <c r="U133" s="132"/>
      <c r="V133" s="132"/>
      <c r="W133" s="132"/>
      <c r="X133" s="132"/>
      <c r="Y133" s="132"/>
      <c r="Z133" s="132"/>
      <c r="AA133" s="132"/>
      <c r="AB133" s="132"/>
      <c r="AC133" s="132"/>
      <c r="AD133" s="132"/>
      <c r="AE133" s="132"/>
      <c r="AF133" s="132"/>
      <c r="AG133" s="132"/>
      <c r="AH133" s="132"/>
      <c r="AI133" s="132"/>
      <c r="AJ133" s="132"/>
      <c r="AK133" s="132"/>
      <c r="AL133" s="132"/>
      <c r="AM133" s="132"/>
      <c r="AN133" s="132"/>
      <c r="AO133" s="132"/>
      <c r="AP133" s="132"/>
      <c r="AQ133" s="132"/>
      <c r="AR133" s="132"/>
      <c r="AS133" s="132"/>
      <c r="AT133" s="132"/>
      <c r="AU133" s="132"/>
      <c r="AV133" s="132"/>
      <c r="AW133" s="132"/>
      <c r="AX133" s="132"/>
      <c r="AY133" s="132"/>
      <c r="AZ133" s="132"/>
      <c r="BA133" s="132"/>
      <c r="BB133" s="132"/>
      <c r="BC133" s="132"/>
      <c r="BD133" s="132"/>
      <c r="BE133" s="132"/>
      <c r="BF133" s="132"/>
      <c r="BG133" s="132"/>
      <c r="BH133" s="132"/>
      <c r="BI133" s="132"/>
      <c r="BJ133" s="132"/>
      <c r="BK133" s="132"/>
      <c r="BL133" s="132"/>
      <c r="BM133" s="132"/>
      <c r="BN133" s="132"/>
      <c r="BO133" s="132"/>
      <c r="BP133" s="132"/>
      <c r="BQ133" s="132"/>
      <c r="BR133" s="132"/>
      <c r="BS133" s="132"/>
      <c r="BT133" s="132"/>
      <c r="BU133" s="132"/>
      <c r="BV133" s="132"/>
      <c r="BW133" s="132"/>
      <c r="BX133" s="132"/>
      <c r="BY133" s="132"/>
    </row>
    <row r="134" spans="1:77">
      <c r="A134" s="132"/>
      <c r="B134" s="132"/>
      <c r="C134" s="132"/>
      <c r="D134" s="132"/>
      <c r="E134" s="132"/>
      <c r="F134" s="132"/>
      <c r="G134" s="132"/>
      <c r="H134" s="132"/>
      <c r="I134" s="132"/>
      <c r="J134" s="132"/>
      <c r="K134" s="132"/>
      <c r="L134" s="132"/>
      <c r="M134" s="132"/>
      <c r="N134" s="132"/>
      <c r="O134" s="132"/>
      <c r="P134" s="132"/>
      <c r="Q134" s="132"/>
      <c r="R134" s="132"/>
      <c r="S134" s="132"/>
      <c r="T134" s="132"/>
      <c r="U134" s="132"/>
      <c r="V134" s="132"/>
      <c r="W134" s="132"/>
      <c r="X134" s="132"/>
      <c r="Y134" s="132"/>
      <c r="Z134" s="132"/>
      <c r="AA134" s="132"/>
      <c r="AB134" s="132"/>
      <c r="AC134" s="132"/>
      <c r="AD134" s="132"/>
      <c r="AE134" s="132"/>
      <c r="AF134" s="132"/>
      <c r="AG134" s="132"/>
      <c r="AH134" s="132"/>
      <c r="AI134" s="132"/>
      <c r="AJ134" s="132"/>
      <c r="AK134" s="132"/>
      <c r="AL134" s="132"/>
      <c r="AM134" s="132"/>
      <c r="AN134" s="132"/>
      <c r="AO134" s="132"/>
      <c r="AP134" s="132"/>
      <c r="AQ134" s="132"/>
      <c r="AR134" s="132"/>
      <c r="AS134" s="132"/>
      <c r="AT134" s="132"/>
      <c r="AU134" s="132"/>
      <c r="AV134" s="132"/>
      <c r="AW134" s="132"/>
      <c r="AX134" s="132"/>
      <c r="AY134" s="132"/>
      <c r="AZ134" s="132"/>
      <c r="BA134" s="132"/>
      <c r="BB134" s="132"/>
      <c r="BC134" s="132"/>
      <c r="BD134" s="132"/>
      <c r="BE134" s="132"/>
      <c r="BF134" s="132"/>
      <c r="BG134" s="132"/>
      <c r="BH134" s="132"/>
      <c r="BI134" s="132"/>
      <c r="BJ134" s="132"/>
      <c r="BK134" s="132"/>
      <c r="BL134" s="132"/>
      <c r="BM134" s="132"/>
      <c r="BN134" s="132"/>
      <c r="BO134" s="132"/>
      <c r="BP134" s="132"/>
      <c r="BQ134" s="132"/>
      <c r="BR134" s="132"/>
      <c r="BS134" s="132"/>
      <c r="BT134" s="132"/>
      <c r="BU134" s="132"/>
      <c r="BV134" s="132"/>
      <c r="BW134" s="132"/>
      <c r="BX134" s="132"/>
      <c r="BY134" s="132"/>
    </row>
    <row r="135" spans="1:77">
      <c r="A135" s="132"/>
      <c r="B135" s="132"/>
      <c r="C135" s="132"/>
      <c r="D135" s="132"/>
      <c r="E135" s="132"/>
      <c r="F135" s="132"/>
      <c r="G135" s="132"/>
      <c r="H135" s="132"/>
      <c r="I135" s="132"/>
      <c r="J135" s="132"/>
      <c r="K135" s="132"/>
      <c r="L135" s="132"/>
      <c r="M135" s="132"/>
      <c r="N135" s="132"/>
      <c r="O135" s="132"/>
      <c r="P135" s="132"/>
      <c r="Q135" s="132"/>
      <c r="R135" s="132"/>
      <c r="S135" s="132"/>
      <c r="T135" s="132"/>
      <c r="U135" s="132"/>
      <c r="V135" s="132"/>
      <c r="W135" s="132"/>
      <c r="X135" s="132"/>
      <c r="Y135" s="132"/>
      <c r="Z135" s="132"/>
      <c r="AA135" s="132"/>
      <c r="AB135" s="132"/>
      <c r="AC135" s="132"/>
      <c r="AD135" s="132"/>
      <c r="AE135" s="132"/>
      <c r="AF135" s="132"/>
      <c r="AG135" s="132"/>
      <c r="AH135" s="132"/>
      <c r="AI135" s="132"/>
      <c r="AJ135" s="132"/>
      <c r="AK135" s="132"/>
      <c r="AL135" s="132"/>
      <c r="AM135" s="132"/>
      <c r="AN135" s="132"/>
      <c r="AO135" s="132"/>
      <c r="AP135" s="132"/>
      <c r="AQ135" s="132"/>
      <c r="AR135" s="132"/>
      <c r="AS135" s="132"/>
      <c r="AT135" s="132"/>
      <c r="AU135" s="132"/>
      <c r="AV135" s="132"/>
      <c r="AW135" s="132"/>
      <c r="AX135" s="132"/>
      <c r="AY135" s="132"/>
      <c r="AZ135" s="132"/>
      <c r="BA135" s="132"/>
      <c r="BB135" s="132"/>
      <c r="BC135" s="132"/>
      <c r="BD135" s="132"/>
      <c r="BE135" s="132"/>
      <c r="BF135" s="132"/>
      <c r="BG135" s="132"/>
      <c r="BH135" s="132"/>
      <c r="BI135" s="132"/>
      <c r="BJ135" s="132"/>
      <c r="BK135" s="132"/>
      <c r="BL135" s="132"/>
      <c r="BM135" s="132"/>
      <c r="BN135" s="132"/>
      <c r="BO135" s="132"/>
      <c r="BP135" s="132"/>
      <c r="BQ135" s="132"/>
      <c r="BR135" s="132"/>
      <c r="BS135" s="132"/>
      <c r="BT135" s="132"/>
      <c r="BU135" s="132"/>
      <c r="BV135" s="132"/>
      <c r="BW135" s="132"/>
      <c r="BX135" s="132"/>
      <c r="BY135" s="132"/>
    </row>
    <row r="136" spans="1:77">
      <c r="A136" s="132"/>
      <c r="B136" s="132"/>
      <c r="C136" s="132"/>
      <c r="D136" s="132"/>
      <c r="E136" s="132"/>
      <c r="F136" s="132"/>
      <c r="G136" s="132"/>
      <c r="H136" s="132"/>
      <c r="I136" s="132"/>
      <c r="J136" s="132"/>
      <c r="K136" s="132"/>
      <c r="L136" s="132"/>
      <c r="M136" s="132"/>
      <c r="N136" s="132"/>
      <c r="O136" s="132"/>
      <c r="P136" s="132"/>
      <c r="Q136" s="132"/>
      <c r="R136" s="132"/>
      <c r="S136" s="132"/>
      <c r="T136" s="132"/>
      <c r="U136" s="132"/>
      <c r="V136" s="132"/>
      <c r="W136" s="132"/>
      <c r="X136" s="132"/>
      <c r="Y136" s="132"/>
      <c r="Z136" s="132"/>
      <c r="AA136" s="132"/>
      <c r="AB136" s="132"/>
      <c r="AC136" s="132"/>
      <c r="AD136" s="132"/>
      <c r="AE136" s="132"/>
      <c r="AF136" s="132"/>
      <c r="AG136" s="132"/>
      <c r="AH136" s="132"/>
      <c r="AI136" s="132"/>
      <c r="AJ136" s="132"/>
      <c r="AK136" s="132"/>
      <c r="AL136" s="132"/>
      <c r="AM136" s="132"/>
      <c r="AN136" s="132"/>
      <c r="AO136" s="132"/>
      <c r="AP136" s="132"/>
      <c r="AQ136" s="132"/>
      <c r="AR136" s="132"/>
      <c r="AS136" s="132"/>
      <c r="AT136" s="132"/>
      <c r="AU136" s="132"/>
      <c r="AV136" s="132"/>
      <c r="AW136" s="132"/>
      <c r="AX136" s="132"/>
      <c r="AY136" s="132"/>
      <c r="AZ136" s="132"/>
      <c r="BA136" s="132"/>
      <c r="BB136" s="132"/>
      <c r="BC136" s="132"/>
      <c r="BD136" s="132"/>
      <c r="BE136" s="132"/>
      <c r="BF136" s="132"/>
      <c r="BG136" s="132"/>
      <c r="BH136" s="132"/>
      <c r="BI136" s="132"/>
      <c r="BJ136" s="132"/>
      <c r="BK136" s="132"/>
      <c r="BL136" s="132"/>
      <c r="BM136" s="132"/>
      <c r="BN136" s="132"/>
      <c r="BO136" s="132"/>
      <c r="BP136" s="132"/>
      <c r="BQ136" s="132"/>
      <c r="BR136" s="132"/>
      <c r="BS136" s="132"/>
      <c r="BT136" s="132"/>
      <c r="BU136" s="132"/>
      <c r="BV136" s="132"/>
      <c r="BW136" s="132"/>
      <c r="BX136" s="132"/>
      <c r="BY136" s="132"/>
    </row>
    <row r="137" spans="1:77">
      <c r="A137" s="132"/>
      <c r="B137" s="132"/>
      <c r="C137" s="132"/>
      <c r="D137" s="132"/>
      <c r="E137" s="132"/>
      <c r="F137" s="132"/>
      <c r="G137" s="132"/>
      <c r="H137" s="132"/>
      <c r="I137" s="132"/>
      <c r="J137" s="132"/>
      <c r="K137" s="132"/>
      <c r="L137" s="132"/>
      <c r="M137" s="132"/>
      <c r="N137" s="132"/>
      <c r="O137" s="132"/>
      <c r="P137" s="132"/>
      <c r="Q137" s="132"/>
      <c r="R137" s="132"/>
      <c r="S137" s="132"/>
      <c r="T137" s="132"/>
      <c r="U137" s="132"/>
      <c r="V137" s="132"/>
      <c r="W137" s="132"/>
      <c r="X137" s="132"/>
      <c r="Y137" s="132"/>
      <c r="Z137" s="132"/>
      <c r="AA137" s="132"/>
      <c r="AB137" s="132"/>
      <c r="AC137" s="132"/>
      <c r="AD137" s="132"/>
      <c r="AE137" s="132"/>
      <c r="AF137" s="132"/>
      <c r="AG137" s="132"/>
      <c r="AH137" s="132"/>
      <c r="AI137" s="132"/>
      <c r="AJ137" s="132"/>
      <c r="AK137" s="132"/>
      <c r="AL137" s="132"/>
      <c r="AM137" s="132"/>
      <c r="AN137" s="132"/>
      <c r="AO137" s="132"/>
      <c r="AP137" s="132"/>
      <c r="AQ137" s="132"/>
      <c r="AR137" s="132"/>
      <c r="AS137" s="132"/>
      <c r="AT137" s="132"/>
      <c r="AU137" s="132"/>
      <c r="AV137" s="132"/>
      <c r="AW137" s="132"/>
      <c r="AX137" s="132"/>
      <c r="AY137" s="132"/>
      <c r="AZ137" s="132"/>
      <c r="BA137" s="132"/>
      <c r="BB137" s="132"/>
      <c r="BC137" s="132"/>
      <c r="BD137" s="132"/>
      <c r="BE137" s="132"/>
      <c r="BF137" s="132"/>
      <c r="BG137" s="132"/>
      <c r="BH137" s="132"/>
      <c r="BI137" s="132"/>
      <c r="BJ137" s="132"/>
      <c r="BK137" s="132"/>
      <c r="BL137" s="132"/>
      <c r="BM137" s="132"/>
      <c r="BN137" s="132"/>
      <c r="BO137" s="132"/>
      <c r="BP137" s="132"/>
      <c r="BQ137" s="132"/>
      <c r="BR137" s="132"/>
      <c r="BS137" s="132"/>
      <c r="BT137" s="132"/>
      <c r="BU137" s="132"/>
      <c r="BV137" s="132"/>
      <c r="BW137" s="132"/>
      <c r="BX137" s="132"/>
      <c r="BY137" s="132"/>
    </row>
    <row r="138" spans="1:77">
      <c r="A138" s="132"/>
      <c r="B138" s="132"/>
      <c r="C138" s="132"/>
      <c r="D138" s="132"/>
      <c r="E138" s="132"/>
      <c r="F138" s="132"/>
      <c r="G138" s="132"/>
      <c r="H138" s="132"/>
      <c r="I138" s="132"/>
      <c r="J138" s="132"/>
      <c r="K138" s="132"/>
      <c r="L138" s="132"/>
      <c r="M138" s="132"/>
      <c r="N138" s="132"/>
      <c r="O138" s="132"/>
      <c r="P138" s="132"/>
      <c r="Q138" s="132"/>
      <c r="R138" s="132"/>
      <c r="S138" s="132"/>
      <c r="T138" s="132"/>
      <c r="U138" s="132"/>
      <c r="V138" s="132"/>
      <c r="W138" s="132"/>
      <c r="X138" s="132"/>
      <c r="Y138" s="132"/>
      <c r="Z138" s="132"/>
      <c r="AA138" s="132"/>
      <c r="AB138" s="132"/>
      <c r="AC138" s="132"/>
      <c r="AD138" s="132"/>
      <c r="AE138" s="132"/>
      <c r="AF138" s="132"/>
      <c r="AG138" s="132"/>
      <c r="AH138" s="132"/>
      <c r="AI138" s="132"/>
      <c r="AJ138" s="132"/>
      <c r="AK138" s="132"/>
      <c r="AL138" s="132"/>
      <c r="AM138" s="132"/>
      <c r="AN138" s="132"/>
      <c r="AO138" s="132"/>
      <c r="AP138" s="132"/>
      <c r="AQ138" s="132"/>
      <c r="AR138" s="132"/>
      <c r="AS138" s="132"/>
      <c r="AT138" s="132"/>
      <c r="AU138" s="132"/>
      <c r="AV138" s="132"/>
      <c r="AW138" s="132"/>
      <c r="AX138" s="132"/>
      <c r="AY138" s="132"/>
      <c r="AZ138" s="132"/>
      <c r="BA138" s="132"/>
      <c r="BB138" s="132"/>
      <c r="BC138" s="132"/>
      <c r="BD138" s="132"/>
      <c r="BE138" s="132"/>
      <c r="BF138" s="132"/>
      <c r="BG138" s="132"/>
      <c r="BH138" s="132"/>
      <c r="BI138" s="132"/>
      <c r="BJ138" s="132"/>
      <c r="BK138" s="132"/>
      <c r="BL138" s="132"/>
      <c r="BM138" s="132"/>
      <c r="BN138" s="132"/>
      <c r="BO138" s="132"/>
      <c r="BP138" s="132"/>
      <c r="BQ138" s="132"/>
      <c r="BR138" s="132"/>
      <c r="BS138" s="132"/>
      <c r="BT138" s="132"/>
      <c r="BU138" s="132"/>
      <c r="BV138" s="132"/>
      <c r="BW138" s="132"/>
      <c r="BX138" s="132"/>
      <c r="BY138" s="132"/>
    </row>
    <row r="139" spans="1:77">
      <c r="A139" s="132"/>
      <c r="B139" s="132"/>
      <c r="C139" s="132"/>
      <c r="D139" s="132"/>
      <c r="E139" s="132"/>
      <c r="F139" s="132"/>
      <c r="G139" s="132"/>
      <c r="H139" s="132"/>
      <c r="I139" s="132"/>
      <c r="J139" s="132"/>
      <c r="K139" s="132"/>
      <c r="L139" s="132"/>
      <c r="M139" s="132"/>
      <c r="N139" s="132"/>
      <c r="O139" s="132"/>
      <c r="P139" s="132"/>
      <c r="Q139" s="132"/>
      <c r="R139" s="132"/>
      <c r="S139" s="132"/>
      <c r="T139" s="132"/>
      <c r="U139" s="132"/>
      <c r="V139" s="132"/>
      <c r="W139" s="132"/>
      <c r="X139" s="132"/>
      <c r="Y139" s="132"/>
      <c r="Z139" s="132"/>
      <c r="AA139" s="132"/>
      <c r="AB139" s="132"/>
      <c r="AC139" s="132"/>
      <c r="AD139" s="132"/>
      <c r="AE139" s="132"/>
      <c r="AF139" s="132"/>
      <c r="AG139" s="132"/>
      <c r="AH139" s="132"/>
      <c r="AI139" s="132"/>
      <c r="AJ139" s="132"/>
      <c r="AK139" s="132"/>
      <c r="AL139" s="132"/>
      <c r="AM139" s="132"/>
      <c r="AN139" s="132"/>
      <c r="AO139" s="132"/>
      <c r="AP139" s="132"/>
      <c r="AQ139" s="132"/>
      <c r="AR139" s="132"/>
      <c r="AS139" s="132"/>
      <c r="AT139" s="132"/>
      <c r="AU139" s="132"/>
      <c r="AV139" s="132"/>
      <c r="AW139" s="132"/>
      <c r="AX139" s="132"/>
      <c r="AY139" s="132"/>
      <c r="AZ139" s="132"/>
      <c r="BA139" s="132"/>
      <c r="BB139" s="132"/>
      <c r="BC139" s="132"/>
      <c r="BD139" s="132"/>
      <c r="BE139" s="132"/>
      <c r="BF139" s="132"/>
      <c r="BG139" s="132"/>
      <c r="BH139" s="132"/>
      <c r="BI139" s="132"/>
      <c r="BJ139" s="132"/>
      <c r="BK139" s="132"/>
      <c r="BL139" s="132"/>
      <c r="BM139" s="132"/>
      <c r="BN139" s="132"/>
      <c r="BO139" s="132"/>
      <c r="BP139" s="132"/>
      <c r="BQ139" s="132"/>
      <c r="BR139" s="132"/>
      <c r="BS139" s="132"/>
      <c r="BT139" s="132"/>
      <c r="BU139" s="132"/>
      <c r="BV139" s="132"/>
      <c r="BW139" s="132"/>
      <c r="BX139" s="132"/>
      <c r="BY139" s="132"/>
    </row>
    <row r="140" spans="1:77">
      <c r="A140" s="132"/>
      <c r="B140" s="132"/>
      <c r="C140" s="132"/>
      <c r="D140" s="132"/>
      <c r="E140" s="132"/>
      <c r="F140" s="132"/>
      <c r="G140" s="132"/>
      <c r="H140" s="132"/>
      <c r="I140" s="132"/>
      <c r="J140" s="132"/>
      <c r="K140" s="132"/>
      <c r="L140" s="132"/>
      <c r="M140" s="132"/>
      <c r="N140" s="132"/>
      <c r="O140" s="132"/>
      <c r="P140" s="132"/>
      <c r="Q140" s="132"/>
      <c r="R140" s="132"/>
      <c r="S140" s="132"/>
      <c r="T140" s="132"/>
      <c r="U140" s="132"/>
      <c r="V140" s="132"/>
      <c r="W140" s="132"/>
      <c r="X140" s="132"/>
      <c r="Y140" s="132"/>
      <c r="Z140" s="132"/>
      <c r="AA140" s="132"/>
      <c r="AB140" s="132"/>
      <c r="AC140" s="132"/>
      <c r="AD140" s="132"/>
      <c r="AE140" s="132"/>
      <c r="AF140" s="132"/>
      <c r="AG140" s="132"/>
      <c r="AH140" s="132"/>
      <c r="AI140" s="132"/>
      <c r="AJ140" s="132"/>
      <c r="AK140" s="132"/>
      <c r="AL140" s="132"/>
      <c r="AM140" s="132"/>
      <c r="AN140" s="132"/>
      <c r="AO140" s="132"/>
      <c r="AP140" s="132"/>
      <c r="AQ140" s="132"/>
      <c r="AR140" s="132"/>
      <c r="AS140" s="132"/>
      <c r="AT140" s="132"/>
      <c r="AU140" s="132"/>
      <c r="AV140" s="132"/>
      <c r="AW140" s="132"/>
      <c r="AX140" s="132"/>
      <c r="AY140" s="132"/>
      <c r="AZ140" s="132"/>
      <c r="BA140" s="132"/>
      <c r="BB140" s="132"/>
      <c r="BC140" s="132"/>
      <c r="BD140" s="132"/>
      <c r="BE140" s="132"/>
      <c r="BF140" s="132"/>
      <c r="BG140" s="132"/>
      <c r="BH140" s="132"/>
      <c r="BI140" s="132"/>
      <c r="BJ140" s="132"/>
      <c r="BK140" s="132"/>
      <c r="BL140" s="132"/>
      <c r="BM140" s="132"/>
      <c r="BN140" s="132"/>
      <c r="BO140" s="132"/>
      <c r="BP140" s="132"/>
      <c r="BQ140" s="132"/>
      <c r="BR140" s="132"/>
      <c r="BS140" s="132"/>
      <c r="BT140" s="132"/>
      <c r="BU140" s="132"/>
      <c r="BV140" s="132"/>
      <c r="BW140" s="132"/>
      <c r="BX140" s="132"/>
      <c r="BY140" s="132"/>
    </row>
    <row r="141" spans="1:77">
      <c r="A141" s="132"/>
      <c r="B141" s="132"/>
      <c r="C141" s="132"/>
      <c r="D141" s="132"/>
      <c r="E141" s="132"/>
      <c r="F141" s="132"/>
      <c r="G141" s="132"/>
      <c r="H141" s="132"/>
      <c r="I141" s="132"/>
      <c r="J141" s="132"/>
      <c r="K141" s="132"/>
      <c r="L141" s="132"/>
      <c r="M141" s="132"/>
      <c r="N141" s="132"/>
      <c r="O141" s="132"/>
      <c r="P141" s="132"/>
      <c r="Q141" s="132"/>
      <c r="R141" s="132"/>
      <c r="S141" s="132"/>
      <c r="T141" s="132"/>
      <c r="U141" s="132"/>
      <c r="V141" s="132"/>
      <c r="W141" s="132"/>
      <c r="X141" s="132"/>
      <c r="Y141" s="132"/>
      <c r="Z141" s="132"/>
      <c r="AA141" s="132"/>
      <c r="AB141" s="132"/>
      <c r="AC141" s="132"/>
      <c r="AD141" s="132"/>
      <c r="AE141" s="132"/>
      <c r="AF141" s="132"/>
      <c r="AG141" s="132"/>
      <c r="AH141" s="132"/>
      <c r="AI141" s="132"/>
      <c r="AJ141" s="132"/>
      <c r="AK141" s="132"/>
      <c r="AL141" s="132"/>
      <c r="AM141" s="132"/>
      <c r="AN141" s="132"/>
      <c r="AO141" s="132"/>
      <c r="AP141" s="132"/>
      <c r="AQ141" s="132"/>
      <c r="AR141" s="132"/>
      <c r="AS141" s="132"/>
      <c r="AT141" s="132"/>
      <c r="AU141" s="132"/>
      <c r="AV141" s="132"/>
      <c r="AW141" s="132"/>
      <c r="AX141" s="132"/>
      <c r="AY141" s="132"/>
      <c r="AZ141" s="132"/>
      <c r="BA141" s="132"/>
      <c r="BB141" s="132"/>
      <c r="BC141" s="132"/>
      <c r="BD141" s="132"/>
      <c r="BE141" s="132"/>
      <c r="BF141" s="132"/>
      <c r="BG141" s="132"/>
      <c r="BH141" s="132"/>
      <c r="BI141" s="132"/>
      <c r="BJ141" s="132"/>
      <c r="BK141" s="132"/>
      <c r="BL141" s="132"/>
      <c r="BM141" s="132"/>
      <c r="BN141" s="132"/>
      <c r="BO141" s="132"/>
      <c r="BP141" s="132"/>
      <c r="BQ141" s="132"/>
      <c r="BR141" s="132"/>
      <c r="BS141" s="132"/>
      <c r="BT141" s="132"/>
      <c r="BU141" s="132"/>
      <c r="BV141" s="132"/>
      <c r="BW141" s="132"/>
      <c r="BX141" s="132"/>
      <c r="BY141" s="132"/>
    </row>
    <row r="142" spans="1:77">
      <c r="A142" s="132"/>
      <c r="B142" s="132"/>
      <c r="C142" s="132"/>
      <c r="D142" s="132"/>
      <c r="E142" s="132"/>
      <c r="F142" s="132"/>
      <c r="G142" s="132"/>
      <c r="H142" s="132"/>
      <c r="I142" s="132"/>
      <c r="J142" s="132"/>
      <c r="K142" s="132"/>
      <c r="L142" s="132"/>
      <c r="M142" s="132"/>
      <c r="N142" s="132"/>
      <c r="O142" s="132"/>
      <c r="P142" s="132"/>
      <c r="Q142" s="132"/>
      <c r="R142" s="132"/>
      <c r="S142" s="132"/>
      <c r="T142" s="132"/>
      <c r="U142" s="132"/>
      <c r="V142" s="132"/>
      <c r="W142" s="132"/>
      <c r="X142" s="132"/>
      <c r="Y142" s="132"/>
      <c r="Z142" s="132"/>
      <c r="AA142" s="132"/>
      <c r="AB142" s="132"/>
      <c r="AC142" s="132"/>
      <c r="AD142" s="132"/>
      <c r="AE142" s="132"/>
      <c r="AF142" s="132"/>
      <c r="AG142" s="132"/>
      <c r="AH142" s="132"/>
      <c r="AI142" s="132"/>
      <c r="AJ142" s="132"/>
      <c r="AK142" s="132"/>
      <c r="AL142" s="132"/>
      <c r="AM142" s="132"/>
      <c r="AN142" s="132"/>
      <c r="AO142" s="132"/>
      <c r="AP142" s="132"/>
      <c r="AQ142" s="132"/>
      <c r="AR142" s="132"/>
      <c r="AS142" s="132"/>
      <c r="AT142" s="132"/>
      <c r="AU142" s="132"/>
      <c r="AV142" s="132"/>
      <c r="AW142" s="132"/>
      <c r="AX142" s="132"/>
      <c r="AY142" s="132"/>
      <c r="AZ142" s="132"/>
      <c r="BA142" s="132"/>
      <c r="BB142" s="132"/>
      <c r="BC142" s="132"/>
      <c r="BD142" s="132"/>
      <c r="BE142" s="132"/>
      <c r="BF142" s="132"/>
      <c r="BG142" s="132"/>
      <c r="BH142" s="132"/>
      <c r="BI142" s="132"/>
      <c r="BJ142" s="132"/>
      <c r="BK142" s="132"/>
      <c r="BL142" s="132"/>
      <c r="BM142" s="132"/>
      <c r="BN142" s="132"/>
      <c r="BO142" s="132"/>
      <c r="BP142" s="132"/>
      <c r="BQ142" s="132"/>
      <c r="BR142" s="132"/>
      <c r="BS142" s="132"/>
      <c r="BT142" s="132"/>
      <c r="BU142" s="132"/>
      <c r="BV142" s="132"/>
      <c r="BW142" s="132"/>
      <c r="BX142" s="132"/>
      <c r="BY142" s="132"/>
    </row>
    <row r="143" spans="1:77">
      <c r="A143" s="132"/>
      <c r="B143" s="132"/>
      <c r="C143" s="132"/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132"/>
      <c r="O143" s="132"/>
      <c r="P143" s="132"/>
      <c r="Q143" s="132"/>
      <c r="R143" s="132"/>
      <c r="S143" s="132"/>
      <c r="T143" s="132"/>
      <c r="U143" s="132"/>
      <c r="V143" s="132"/>
      <c r="W143" s="132"/>
      <c r="X143" s="132"/>
      <c r="Y143" s="132"/>
      <c r="Z143" s="132"/>
      <c r="AA143" s="132"/>
      <c r="AB143" s="132"/>
      <c r="AC143" s="132"/>
      <c r="AD143" s="132"/>
      <c r="AE143" s="132"/>
      <c r="AF143" s="132"/>
      <c r="AG143" s="132"/>
      <c r="AH143" s="132"/>
      <c r="AI143" s="132"/>
      <c r="AJ143" s="132"/>
      <c r="AK143" s="132"/>
      <c r="AL143" s="132"/>
      <c r="AM143" s="132"/>
      <c r="AN143" s="132"/>
      <c r="AO143" s="132"/>
      <c r="AP143" s="132"/>
      <c r="AQ143" s="132"/>
      <c r="AR143" s="132"/>
      <c r="AS143" s="132"/>
      <c r="AT143" s="132"/>
      <c r="AU143" s="132"/>
      <c r="AV143" s="132"/>
      <c r="AW143" s="132"/>
      <c r="AX143" s="132"/>
      <c r="AY143" s="132"/>
      <c r="AZ143" s="132"/>
      <c r="BA143" s="132"/>
      <c r="BB143" s="132"/>
      <c r="BC143" s="132"/>
      <c r="BD143" s="132"/>
      <c r="BE143" s="132"/>
      <c r="BF143" s="132"/>
      <c r="BG143" s="132"/>
      <c r="BH143" s="132"/>
      <c r="BI143" s="132"/>
      <c r="BJ143" s="132"/>
      <c r="BK143" s="132"/>
      <c r="BL143" s="132"/>
      <c r="BM143" s="132"/>
      <c r="BN143" s="132"/>
      <c r="BO143" s="132"/>
      <c r="BP143" s="132"/>
      <c r="BQ143" s="132"/>
      <c r="BR143" s="132"/>
      <c r="BS143" s="132"/>
      <c r="BT143" s="132"/>
      <c r="BU143" s="132"/>
      <c r="BV143" s="132"/>
      <c r="BW143" s="132"/>
      <c r="BX143" s="132"/>
      <c r="BY143" s="132"/>
    </row>
    <row r="144" spans="1:77">
      <c r="A144" s="132"/>
      <c r="B144" s="132"/>
      <c r="C144" s="132"/>
      <c r="D144" s="132"/>
      <c r="E144" s="132"/>
      <c r="F144" s="132"/>
      <c r="G144" s="132"/>
      <c r="H144" s="132"/>
      <c r="I144" s="132"/>
      <c r="J144" s="132"/>
      <c r="K144" s="132"/>
      <c r="L144" s="132"/>
      <c r="M144" s="132"/>
      <c r="N144" s="132"/>
      <c r="O144" s="132"/>
      <c r="P144" s="132"/>
      <c r="Q144" s="132"/>
      <c r="R144" s="132"/>
      <c r="S144" s="132"/>
      <c r="T144" s="132"/>
      <c r="U144" s="132"/>
      <c r="V144" s="132"/>
      <c r="W144" s="132"/>
      <c r="X144" s="132"/>
      <c r="Y144" s="132"/>
      <c r="Z144" s="132"/>
      <c r="AA144" s="132"/>
      <c r="AB144" s="132"/>
      <c r="AC144" s="132"/>
      <c r="AD144" s="132"/>
      <c r="AE144" s="132"/>
      <c r="AF144" s="132"/>
      <c r="AG144" s="132"/>
      <c r="AH144" s="132"/>
      <c r="AI144" s="132"/>
      <c r="AJ144" s="132"/>
      <c r="AK144" s="132"/>
      <c r="AL144" s="132"/>
      <c r="AM144" s="132"/>
      <c r="AN144" s="132"/>
      <c r="AO144" s="132"/>
      <c r="AP144" s="132"/>
      <c r="AQ144" s="132"/>
      <c r="AR144" s="132"/>
      <c r="AS144" s="132"/>
      <c r="AT144" s="132"/>
      <c r="AU144" s="132"/>
      <c r="AV144" s="132"/>
      <c r="AW144" s="132"/>
      <c r="AX144" s="132"/>
      <c r="AY144" s="132"/>
      <c r="AZ144" s="132"/>
      <c r="BA144" s="132"/>
      <c r="BB144" s="132"/>
      <c r="BC144" s="132"/>
      <c r="BD144" s="132"/>
      <c r="BE144" s="132"/>
      <c r="BF144" s="132"/>
      <c r="BG144" s="132"/>
      <c r="BH144" s="132"/>
      <c r="BI144" s="132"/>
      <c r="BJ144" s="132"/>
      <c r="BK144" s="132"/>
      <c r="BL144" s="132"/>
      <c r="BM144" s="132"/>
      <c r="BN144" s="132"/>
      <c r="BO144" s="132"/>
      <c r="BP144" s="132"/>
      <c r="BQ144" s="132"/>
      <c r="BR144" s="132"/>
      <c r="BS144" s="132"/>
      <c r="BT144" s="132"/>
      <c r="BU144" s="132"/>
      <c r="BV144" s="132"/>
      <c r="BW144" s="132"/>
      <c r="BX144" s="132"/>
      <c r="BY144" s="132"/>
    </row>
    <row r="145" spans="1:77">
      <c r="A145" s="132"/>
      <c r="B145" s="132"/>
      <c r="C145" s="132"/>
      <c r="D145" s="132"/>
      <c r="E145" s="132"/>
      <c r="F145" s="132"/>
      <c r="G145" s="132"/>
      <c r="H145" s="132"/>
      <c r="I145" s="132"/>
      <c r="J145" s="132"/>
      <c r="K145" s="132"/>
      <c r="L145" s="132"/>
      <c r="M145" s="132"/>
      <c r="N145" s="132"/>
      <c r="O145" s="132"/>
      <c r="P145" s="132"/>
      <c r="Q145" s="132"/>
      <c r="R145" s="132"/>
      <c r="S145" s="132"/>
      <c r="T145" s="132"/>
      <c r="U145" s="132"/>
      <c r="V145" s="132"/>
      <c r="W145" s="132"/>
      <c r="X145" s="132"/>
      <c r="Y145" s="132"/>
      <c r="Z145" s="132"/>
      <c r="AA145" s="132"/>
      <c r="AB145" s="132"/>
      <c r="AC145" s="132"/>
      <c r="AD145" s="132"/>
      <c r="AE145" s="132"/>
      <c r="AF145" s="132"/>
      <c r="AG145" s="132"/>
      <c r="AH145" s="132"/>
      <c r="AI145" s="132"/>
      <c r="AJ145" s="132"/>
      <c r="AK145" s="132"/>
      <c r="AL145" s="132"/>
      <c r="AM145" s="132"/>
      <c r="AN145" s="132"/>
      <c r="AO145" s="132"/>
      <c r="AP145" s="132"/>
      <c r="AQ145" s="132"/>
      <c r="AR145" s="132"/>
      <c r="AS145" s="132"/>
      <c r="AT145" s="132"/>
      <c r="AU145" s="132"/>
      <c r="AV145" s="132"/>
      <c r="AW145" s="132"/>
      <c r="AX145" s="132"/>
      <c r="AY145" s="132"/>
      <c r="AZ145" s="132"/>
      <c r="BA145" s="132"/>
      <c r="BB145" s="132"/>
      <c r="BC145" s="132"/>
      <c r="BD145" s="132"/>
      <c r="BE145" s="132"/>
      <c r="BF145" s="132"/>
      <c r="BG145" s="132"/>
      <c r="BH145" s="132"/>
      <c r="BI145" s="132"/>
      <c r="BJ145" s="132"/>
      <c r="BK145" s="132"/>
      <c r="BL145" s="132"/>
      <c r="BM145" s="132"/>
      <c r="BN145" s="132"/>
      <c r="BO145" s="132"/>
      <c r="BP145" s="132"/>
      <c r="BQ145" s="132"/>
      <c r="BR145" s="132"/>
      <c r="BS145" s="132"/>
      <c r="BT145" s="132"/>
      <c r="BU145" s="132"/>
      <c r="BV145" s="132"/>
      <c r="BW145" s="132"/>
      <c r="BX145" s="132"/>
      <c r="BY145" s="132"/>
    </row>
    <row r="146" spans="1:77">
      <c r="A146" s="132"/>
      <c r="B146" s="132"/>
      <c r="C146" s="132"/>
      <c r="D146" s="132"/>
      <c r="E146" s="132"/>
      <c r="F146" s="132"/>
      <c r="G146" s="132"/>
      <c r="H146" s="132"/>
      <c r="I146" s="132"/>
      <c r="J146" s="132"/>
      <c r="K146" s="132"/>
      <c r="L146" s="132"/>
      <c r="M146" s="132"/>
      <c r="N146" s="132"/>
      <c r="O146" s="132"/>
      <c r="P146" s="132"/>
      <c r="Q146" s="132"/>
      <c r="R146" s="132"/>
      <c r="S146" s="132"/>
      <c r="T146" s="132"/>
      <c r="U146" s="132"/>
      <c r="V146" s="132"/>
      <c r="W146" s="132"/>
      <c r="X146" s="132"/>
      <c r="Y146" s="132"/>
      <c r="Z146" s="132"/>
      <c r="AA146" s="132"/>
      <c r="AB146" s="132"/>
      <c r="AC146" s="132"/>
      <c r="AD146" s="132"/>
      <c r="AE146" s="132"/>
      <c r="AF146" s="132"/>
      <c r="AG146" s="132"/>
      <c r="AH146" s="132"/>
      <c r="AI146" s="132"/>
      <c r="AJ146" s="132"/>
      <c r="AK146" s="132"/>
      <c r="AL146" s="132"/>
      <c r="AM146" s="132"/>
      <c r="AN146" s="132"/>
      <c r="AO146" s="132"/>
      <c r="AP146" s="132"/>
      <c r="AQ146" s="132"/>
      <c r="AR146" s="132"/>
      <c r="AS146" s="132"/>
      <c r="AT146" s="132"/>
      <c r="AU146" s="132"/>
      <c r="AV146" s="132"/>
      <c r="AW146" s="132"/>
      <c r="AX146" s="132"/>
      <c r="AY146" s="132"/>
      <c r="AZ146" s="132"/>
      <c r="BA146" s="132"/>
      <c r="BB146" s="132"/>
      <c r="BC146" s="132"/>
      <c r="BD146" s="132"/>
      <c r="BE146" s="132"/>
      <c r="BF146" s="132"/>
      <c r="BG146" s="132"/>
      <c r="BH146" s="132"/>
      <c r="BI146" s="132"/>
      <c r="BJ146" s="132"/>
      <c r="BK146" s="132"/>
      <c r="BL146" s="132"/>
      <c r="BM146" s="132"/>
      <c r="BN146" s="132"/>
      <c r="BO146" s="132"/>
      <c r="BP146" s="132"/>
      <c r="BQ146" s="132"/>
      <c r="BR146" s="132"/>
      <c r="BS146" s="132"/>
      <c r="BT146" s="132"/>
      <c r="BU146" s="132"/>
      <c r="BV146" s="132"/>
      <c r="BW146" s="132"/>
      <c r="BX146" s="132"/>
      <c r="BY146" s="132"/>
    </row>
    <row r="147" spans="1:77">
      <c r="A147" s="132"/>
      <c r="B147" s="132"/>
      <c r="C147" s="132"/>
      <c r="D147" s="132"/>
      <c r="E147" s="132"/>
      <c r="F147" s="132"/>
      <c r="G147" s="132"/>
      <c r="H147" s="132"/>
      <c r="I147" s="132"/>
      <c r="J147" s="132"/>
      <c r="K147" s="132"/>
      <c r="L147" s="132"/>
      <c r="M147" s="132"/>
      <c r="N147" s="132"/>
      <c r="O147" s="132"/>
      <c r="P147" s="132"/>
      <c r="Q147" s="132"/>
      <c r="R147" s="132"/>
      <c r="S147" s="132"/>
      <c r="T147" s="132"/>
      <c r="U147" s="132"/>
      <c r="V147" s="132"/>
      <c r="W147" s="132"/>
      <c r="X147" s="132"/>
      <c r="Y147" s="132"/>
      <c r="Z147" s="132"/>
      <c r="AA147" s="132"/>
      <c r="AB147" s="132"/>
      <c r="AC147" s="132"/>
      <c r="AD147" s="132"/>
      <c r="AE147" s="132"/>
      <c r="AF147" s="132"/>
      <c r="AG147" s="132"/>
      <c r="AH147" s="132"/>
      <c r="AI147" s="132"/>
      <c r="AJ147" s="132"/>
      <c r="AK147" s="132"/>
      <c r="AL147" s="132"/>
      <c r="AM147" s="132"/>
      <c r="AN147" s="132"/>
      <c r="AO147" s="132"/>
      <c r="AP147" s="132"/>
      <c r="AQ147" s="132"/>
      <c r="AR147" s="132"/>
      <c r="AS147" s="132"/>
      <c r="AT147" s="132"/>
      <c r="AU147" s="132"/>
      <c r="AV147" s="132"/>
      <c r="AW147" s="132"/>
      <c r="AX147" s="132"/>
      <c r="AY147" s="132"/>
      <c r="AZ147" s="132"/>
      <c r="BA147" s="132"/>
      <c r="BB147" s="132"/>
      <c r="BC147" s="132"/>
      <c r="BD147" s="132"/>
      <c r="BE147" s="132"/>
      <c r="BF147" s="132"/>
      <c r="BG147" s="132"/>
      <c r="BH147" s="132"/>
      <c r="BI147" s="132"/>
      <c r="BJ147" s="132"/>
      <c r="BK147" s="132"/>
      <c r="BL147" s="132"/>
      <c r="BM147" s="132"/>
      <c r="BN147" s="132"/>
      <c r="BO147" s="132"/>
      <c r="BP147" s="132"/>
      <c r="BQ147" s="132"/>
      <c r="BR147" s="132"/>
      <c r="BS147" s="132"/>
      <c r="BT147" s="132"/>
      <c r="BU147" s="132"/>
      <c r="BV147" s="132"/>
      <c r="BW147" s="132"/>
      <c r="BX147" s="132"/>
      <c r="BY147" s="132"/>
    </row>
    <row r="148" spans="1:77">
      <c r="A148" s="132"/>
      <c r="B148" s="132"/>
      <c r="C148" s="132"/>
      <c r="D148" s="132"/>
      <c r="E148" s="132"/>
      <c r="F148" s="132"/>
      <c r="G148" s="132"/>
      <c r="H148" s="132"/>
      <c r="I148" s="132"/>
      <c r="J148" s="132"/>
      <c r="K148" s="132"/>
      <c r="L148" s="132"/>
      <c r="M148" s="132"/>
      <c r="N148" s="132"/>
      <c r="O148" s="132"/>
      <c r="P148" s="132"/>
      <c r="Q148" s="132"/>
      <c r="R148" s="132"/>
      <c r="S148" s="132"/>
      <c r="T148" s="132"/>
      <c r="U148" s="132"/>
      <c r="V148" s="132"/>
      <c r="W148" s="132"/>
      <c r="X148" s="132"/>
      <c r="Y148" s="132"/>
      <c r="Z148" s="132"/>
      <c r="AA148" s="132"/>
      <c r="AB148" s="132"/>
      <c r="AC148" s="132"/>
      <c r="AD148" s="132"/>
      <c r="AE148" s="132"/>
      <c r="AF148" s="132"/>
      <c r="AG148" s="132"/>
      <c r="AH148" s="132"/>
      <c r="AI148" s="132"/>
      <c r="AJ148" s="132"/>
      <c r="AK148" s="132"/>
      <c r="AL148" s="132"/>
      <c r="AM148" s="132"/>
      <c r="AN148" s="132"/>
      <c r="AO148" s="132"/>
      <c r="AP148" s="132"/>
      <c r="AQ148" s="132"/>
      <c r="AR148" s="132"/>
      <c r="AS148" s="132"/>
      <c r="AT148" s="132"/>
      <c r="AU148" s="132"/>
      <c r="AV148" s="132"/>
      <c r="AW148" s="132"/>
      <c r="AX148" s="132"/>
      <c r="AY148" s="132"/>
      <c r="AZ148" s="132"/>
      <c r="BA148" s="132"/>
      <c r="BB148" s="132"/>
      <c r="BC148" s="132"/>
      <c r="BD148" s="132"/>
      <c r="BE148" s="132"/>
      <c r="BF148" s="132"/>
      <c r="BG148" s="132"/>
      <c r="BH148" s="132"/>
      <c r="BI148" s="132"/>
      <c r="BJ148" s="132"/>
      <c r="BK148" s="132"/>
      <c r="BL148" s="132"/>
      <c r="BM148" s="132"/>
      <c r="BN148" s="132"/>
      <c r="BO148" s="132"/>
      <c r="BP148" s="132"/>
      <c r="BQ148" s="132"/>
      <c r="BR148" s="132"/>
      <c r="BS148" s="132"/>
      <c r="BT148" s="132"/>
      <c r="BU148" s="132"/>
      <c r="BV148" s="132"/>
      <c r="BW148" s="132"/>
      <c r="BX148" s="132"/>
      <c r="BY148" s="132"/>
    </row>
    <row r="149" spans="1:77">
      <c r="B149" s="132"/>
      <c r="C149" s="132"/>
      <c r="D149" s="132"/>
      <c r="E149" s="132"/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132"/>
      <c r="Q149" s="132"/>
      <c r="R149" s="132"/>
      <c r="S149" s="132"/>
      <c r="T149" s="132"/>
      <c r="U149" s="132"/>
      <c r="V149" s="132"/>
      <c r="W149" s="132"/>
      <c r="X149" s="132"/>
      <c r="Y149" s="132"/>
      <c r="Z149" s="132"/>
      <c r="AA149" s="132"/>
      <c r="AB149" s="132"/>
      <c r="AC149" s="132"/>
      <c r="AD149" s="132"/>
      <c r="AE149" s="132"/>
      <c r="AF149" s="132"/>
      <c r="AG149" s="132"/>
      <c r="AH149" s="132"/>
      <c r="AI149" s="132"/>
      <c r="AJ149" s="132"/>
      <c r="AK149" s="132"/>
      <c r="AL149" s="132"/>
      <c r="AM149" s="132"/>
      <c r="AN149" s="132"/>
      <c r="AO149" s="132"/>
      <c r="AP149" s="132"/>
      <c r="AQ149" s="132"/>
      <c r="AR149" s="132"/>
      <c r="AS149" s="132"/>
      <c r="AT149" s="132"/>
      <c r="AU149" s="132"/>
      <c r="AV149" s="132"/>
      <c r="AW149" s="132"/>
      <c r="AX149" s="132"/>
      <c r="AY149" s="132"/>
      <c r="AZ149" s="132"/>
      <c r="BA149" s="132"/>
      <c r="BB149" s="132"/>
      <c r="BC149" s="132"/>
      <c r="BD149" s="132"/>
      <c r="BE149" s="132"/>
      <c r="BF149" s="132"/>
      <c r="BG149" s="132"/>
      <c r="BH149" s="132"/>
      <c r="BI149" s="132"/>
      <c r="BJ149" s="132"/>
      <c r="BK149" s="132"/>
      <c r="BL149" s="132"/>
      <c r="BM149" s="132"/>
      <c r="BN149" s="132"/>
      <c r="BO149" s="132"/>
      <c r="BP149" s="132"/>
      <c r="BQ149" s="132"/>
      <c r="BR149" s="132"/>
      <c r="BS149" s="132"/>
      <c r="BT149" s="132"/>
      <c r="BU149" s="132"/>
      <c r="BV149" s="132"/>
      <c r="BW149" s="132"/>
      <c r="BX149" s="132"/>
      <c r="BY149" s="132"/>
    </row>
    <row r="150" spans="1:77">
      <c r="B150" s="132"/>
      <c r="C150" s="132"/>
      <c r="D150" s="132"/>
      <c r="E150" s="132"/>
      <c r="F150" s="132"/>
      <c r="G150" s="132"/>
      <c r="H150" s="132"/>
      <c r="I150" s="132"/>
      <c r="J150" s="132"/>
      <c r="K150" s="132"/>
      <c r="L150" s="132"/>
      <c r="M150" s="132"/>
      <c r="N150" s="132"/>
      <c r="O150" s="132"/>
      <c r="P150" s="132"/>
      <c r="Q150" s="132"/>
      <c r="R150" s="132"/>
      <c r="S150" s="132"/>
      <c r="T150" s="132"/>
      <c r="U150" s="132"/>
      <c r="V150" s="132"/>
      <c r="W150" s="132"/>
      <c r="X150" s="132"/>
      <c r="Y150" s="132"/>
      <c r="Z150" s="132"/>
      <c r="AA150" s="132"/>
      <c r="AB150" s="132"/>
      <c r="AC150" s="132"/>
      <c r="AD150" s="132"/>
      <c r="AE150" s="132"/>
      <c r="AF150" s="132"/>
      <c r="AG150" s="132"/>
      <c r="AH150" s="132"/>
      <c r="AI150" s="132"/>
      <c r="AJ150" s="132"/>
      <c r="AK150" s="132"/>
      <c r="AL150" s="132"/>
      <c r="AM150" s="132"/>
      <c r="AN150" s="132"/>
      <c r="AO150" s="132"/>
      <c r="AP150" s="132"/>
      <c r="AQ150" s="132"/>
      <c r="AR150" s="132"/>
      <c r="AS150" s="132"/>
      <c r="AT150" s="132"/>
      <c r="AU150" s="132"/>
      <c r="AV150" s="132"/>
      <c r="AW150" s="132"/>
      <c r="AX150" s="132"/>
      <c r="AY150" s="132"/>
      <c r="AZ150" s="132"/>
      <c r="BA150" s="132"/>
      <c r="BB150" s="132"/>
      <c r="BC150" s="132"/>
      <c r="BD150" s="132"/>
      <c r="BE150" s="132"/>
      <c r="BF150" s="132"/>
      <c r="BG150" s="132"/>
      <c r="BH150" s="132"/>
      <c r="BI150" s="132"/>
      <c r="BJ150" s="132"/>
      <c r="BK150" s="132"/>
      <c r="BL150" s="132"/>
      <c r="BM150" s="132"/>
      <c r="BN150" s="132"/>
      <c r="BO150" s="132"/>
      <c r="BP150" s="132"/>
      <c r="BQ150" s="132"/>
      <c r="BR150" s="132"/>
      <c r="BS150" s="132"/>
      <c r="BT150" s="132"/>
      <c r="BU150" s="132"/>
      <c r="BV150" s="132"/>
      <c r="BW150" s="132"/>
      <c r="BX150" s="132"/>
      <c r="BY150" s="132"/>
    </row>
    <row r="151" spans="1:77">
      <c r="B151" s="132"/>
      <c r="C151" s="132"/>
      <c r="D151" s="132"/>
      <c r="E151" s="132"/>
      <c r="F151" s="132"/>
      <c r="G151" s="132"/>
      <c r="H151" s="132"/>
      <c r="I151" s="132"/>
      <c r="J151" s="132"/>
      <c r="K151" s="132"/>
      <c r="L151" s="132"/>
      <c r="M151" s="132"/>
      <c r="N151" s="132"/>
      <c r="O151" s="132"/>
      <c r="P151" s="132"/>
      <c r="Q151" s="132"/>
      <c r="R151" s="132"/>
      <c r="S151" s="132"/>
      <c r="T151" s="132"/>
      <c r="U151" s="132"/>
      <c r="V151" s="132"/>
      <c r="W151" s="132"/>
      <c r="X151" s="132"/>
      <c r="Y151" s="132"/>
      <c r="Z151" s="132"/>
      <c r="AA151" s="132"/>
      <c r="AB151" s="132"/>
      <c r="AC151" s="132"/>
      <c r="AD151" s="132"/>
      <c r="AE151" s="132"/>
      <c r="AF151" s="132"/>
      <c r="AG151" s="132"/>
      <c r="AH151" s="132"/>
      <c r="AI151" s="132"/>
      <c r="AJ151" s="132"/>
      <c r="AK151" s="132"/>
      <c r="AL151" s="132"/>
      <c r="AM151" s="132"/>
      <c r="AN151" s="132"/>
      <c r="AO151" s="132"/>
      <c r="AP151" s="132"/>
      <c r="AQ151" s="132"/>
      <c r="AR151" s="132"/>
      <c r="AS151" s="132"/>
      <c r="AT151" s="132"/>
      <c r="AU151" s="132"/>
      <c r="AV151" s="132"/>
      <c r="AW151" s="132"/>
      <c r="AX151" s="132"/>
      <c r="AY151" s="132"/>
      <c r="AZ151" s="132"/>
      <c r="BA151" s="132"/>
      <c r="BB151" s="132"/>
      <c r="BC151" s="132"/>
      <c r="BD151" s="132"/>
      <c r="BE151" s="132"/>
      <c r="BF151" s="132"/>
      <c r="BG151" s="132"/>
      <c r="BH151" s="132"/>
      <c r="BI151" s="132"/>
      <c r="BJ151" s="132"/>
      <c r="BK151" s="132"/>
      <c r="BL151" s="132"/>
      <c r="BM151" s="132"/>
      <c r="BN151" s="132"/>
      <c r="BO151" s="132"/>
      <c r="BP151" s="132"/>
      <c r="BQ151" s="132"/>
      <c r="BR151" s="132"/>
      <c r="BS151" s="132"/>
      <c r="BT151" s="132"/>
      <c r="BU151" s="132"/>
      <c r="BV151" s="132"/>
      <c r="BW151" s="132"/>
      <c r="BX151" s="132"/>
      <c r="BY151" s="132"/>
    </row>
    <row r="152" spans="1:77">
      <c r="B152" s="132"/>
      <c r="C152" s="132"/>
      <c r="D152" s="132"/>
      <c r="E152" s="132"/>
      <c r="F152" s="132"/>
      <c r="G152" s="132"/>
      <c r="H152" s="132"/>
      <c r="I152" s="132"/>
      <c r="J152" s="132"/>
      <c r="K152" s="132"/>
      <c r="L152" s="132"/>
      <c r="M152" s="132"/>
      <c r="N152" s="132"/>
      <c r="O152" s="132"/>
      <c r="P152" s="132"/>
      <c r="Q152" s="132"/>
      <c r="R152" s="132"/>
      <c r="S152" s="132"/>
      <c r="T152" s="132"/>
      <c r="U152" s="132"/>
      <c r="V152" s="132"/>
      <c r="W152" s="132"/>
      <c r="X152" s="132"/>
      <c r="Y152" s="132"/>
      <c r="Z152" s="132"/>
      <c r="AA152" s="132"/>
      <c r="AB152" s="132"/>
      <c r="AC152" s="132"/>
      <c r="AD152" s="132"/>
      <c r="AE152" s="132"/>
      <c r="AF152" s="132"/>
      <c r="AG152" s="132"/>
      <c r="AH152" s="132"/>
      <c r="AI152" s="132"/>
      <c r="AJ152" s="132"/>
      <c r="AK152" s="132"/>
      <c r="AL152" s="132"/>
      <c r="AM152" s="132"/>
      <c r="AN152" s="132"/>
      <c r="AO152" s="132"/>
      <c r="AP152" s="132"/>
      <c r="AQ152" s="132"/>
      <c r="AR152" s="132"/>
      <c r="AS152" s="132"/>
      <c r="AT152" s="132"/>
      <c r="AU152" s="132"/>
      <c r="AV152" s="132"/>
      <c r="AW152" s="132"/>
      <c r="AX152" s="132"/>
      <c r="AY152" s="132"/>
      <c r="AZ152" s="132"/>
      <c r="BA152" s="132"/>
      <c r="BB152" s="132"/>
      <c r="BC152" s="132"/>
      <c r="BD152" s="132"/>
      <c r="BE152" s="132"/>
      <c r="BF152" s="132"/>
      <c r="BG152" s="132"/>
      <c r="BH152" s="132"/>
      <c r="BI152" s="132"/>
      <c r="BJ152" s="132"/>
      <c r="BK152" s="132"/>
      <c r="BL152" s="132"/>
      <c r="BM152" s="132"/>
      <c r="BN152" s="132"/>
      <c r="BO152" s="132"/>
      <c r="BP152" s="132"/>
      <c r="BQ152" s="132"/>
      <c r="BR152" s="132"/>
      <c r="BS152" s="132"/>
      <c r="BT152" s="132"/>
      <c r="BU152" s="132"/>
      <c r="BV152" s="132"/>
      <c r="BW152" s="132"/>
      <c r="BX152" s="132"/>
      <c r="BY152" s="132"/>
    </row>
    <row r="153" spans="1:77">
      <c r="B153" s="132"/>
      <c r="C153" s="132"/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  <c r="P153" s="132"/>
      <c r="Q153" s="132"/>
      <c r="R153" s="132"/>
      <c r="S153" s="132"/>
      <c r="T153" s="132"/>
      <c r="U153" s="132"/>
      <c r="V153" s="132"/>
      <c r="W153" s="132"/>
      <c r="X153" s="132"/>
      <c r="Y153" s="132"/>
      <c r="Z153" s="132"/>
      <c r="AA153" s="132"/>
      <c r="AB153" s="132"/>
      <c r="AC153" s="132"/>
      <c r="AD153" s="132"/>
      <c r="AE153" s="132"/>
      <c r="AF153" s="132"/>
      <c r="AG153" s="132"/>
      <c r="AH153" s="132"/>
      <c r="AI153" s="132"/>
      <c r="AJ153" s="132"/>
      <c r="AK153" s="132"/>
      <c r="AL153" s="132"/>
      <c r="AM153" s="132"/>
      <c r="AN153" s="132"/>
      <c r="AO153" s="132"/>
      <c r="AP153" s="132"/>
      <c r="AQ153" s="132"/>
      <c r="AR153" s="132"/>
      <c r="AS153" s="132"/>
      <c r="AT153" s="132"/>
      <c r="AU153" s="132"/>
      <c r="AV153" s="132"/>
      <c r="AW153" s="132"/>
      <c r="AX153" s="132"/>
      <c r="AY153" s="132"/>
      <c r="AZ153" s="132"/>
      <c r="BA153" s="132"/>
      <c r="BB153" s="132"/>
      <c r="BC153" s="132"/>
      <c r="BD153" s="132"/>
      <c r="BE153" s="132"/>
      <c r="BF153" s="132"/>
      <c r="BG153" s="132"/>
      <c r="BH153" s="132"/>
      <c r="BI153" s="132"/>
      <c r="BJ153" s="132"/>
      <c r="BK153" s="132"/>
      <c r="BL153" s="132"/>
      <c r="BM153" s="132"/>
      <c r="BN153" s="132"/>
      <c r="BO153" s="132"/>
      <c r="BP153" s="132"/>
      <c r="BQ153" s="132"/>
      <c r="BR153" s="132"/>
      <c r="BS153" s="132"/>
      <c r="BT153" s="132"/>
      <c r="BU153" s="132"/>
      <c r="BV153" s="132"/>
      <c r="BW153" s="132"/>
      <c r="BX153" s="132"/>
      <c r="BY153" s="132"/>
    </row>
    <row r="154" spans="1:77">
      <c r="B154" s="132"/>
      <c r="C154" s="132"/>
      <c r="D154" s="132"/>
      <c r="E154" s="132"/>
      <c r="F154" s="132"/>
      <c r="G154" s="132"/>
      <c r="H154" s="132"/>
      <c r="I154" s="132"/>
      <c r="J154" s="132"/>
      <c r="K154" s="132"/>
      <c r="L154" s="132"/>
      <c r="M154" s="132"/>
      <c r="N154" s="132"/>
      <c r="O154" s="132"/>
      <c r="P154" s="132"/>
      <c r="Q154" s="132"/>
      <c r="R154" s="132"/>
      <c r="S154" s="132"/>
      <c r="T154" s="132"/>
      <c r="U154" s="132"/>
      <c r="V154" s="132"/>
      <c r="W154" s="132"/>
      <c r="X154" s="132"/>
      <c r="Y154" s="132"/>
      <c r="Z154" s="132"/>
      <c r="AA154" s="132"/>
      <c r="AB154" s="132"/>
      <c r="AC154" s="132"/>
      <c r="AD154" s="132"/>
      <c r="AE154" s="132"/>
      <c r="AF154" s="132"/>
      <c r="AG154" s="132"/>
      <c r="AH154" s="132"/>
      <c r="AI154" s="132"/>
      <c r="AJ154" s="132"/>
      <c r="AK154" s="132"/>
      <c r="AL154" s="132"/>
      <c r="AM154" s="132"/>
      <c r="AN154" s="132"/>
      <c r="AO154" s="132"/>
      <c r="AP154" s="132"/>
      <c r="AQ154" s="132"/>
      <c r="AR154" s="132"/>
      <c r="AS154" s="132"/>
      <c r="AT154" s="132"/>
      <c r="AU154" s="132"/>
      <c r="AV154" s="132"/>
      <c r="AW154" s="132"/>
      <c r="AX154" s="132"/>
      <c r="AY154" s="132"/>
      <c r="AZ154" s="132"/>
      <c r="BA154" s="132"/>
      <c r="BB154" s="132"/>
      <c r="BC154" s="132"/>
      <c r="BD154" s="132"/>
      <c r="BE154" s="132"/>
      <c r="BF154" s="132"/>
      <c r="BG154" s="132"/>
      <c r="BH154" s="132"/>
      <c r="BI154" s="132"/>
      <c r="BJ154" s="132"/>
      <c r="BK154" s="132"/>
      <c r="BL154" s="132"/>
      <c r="BM154" s="132"/>
      <c r="BN154" s="132"/>
      <c r="BO154" s="132"/>
      <c r="BP154" s="132"/>
      <c r="BQ154" s="132"/>
      <c r="BR154" s="132"/>
      <c r="BS154" s="132"/>
      <c r="BT154" s="132"/>
      <c r="BU154" s="132"/>
      <c r="BV154" s="132"/>
      <c r="BW154" s="132"/>
      <c r="BX154" s="132"/>
      <c r="BY154" s="132"/>
    </row>
    <row r="155" spans="1:77">
      <c r="B155" s="132"/>
      <c r="C155" s="132"/>
      <c r="D155" s="132"/>
      <c r="E155" s="132"/>
      <c r="F155" s="132"/>
      <c r="G155" s="132"/>
      <c r="H155" s="132"/>
      <c r="I155" s="132"/>
      <c r="J155" s="132"/>
      <c r="K155" s="132"/>
      <c r="L155" s="132"/>
      <c r="M155" s="132"/>
      <c r="N155" s="132"/>
      <c r="O155" s="132"/>
      <c r="P155" s="132"/>
      <c r="Q155" s="132"/>
      <c r="R155" s="132"/>
      <c r="S155" s="132"/>
      <c r="T155" s="132"/>
      <c r="U155" s="132"/>
      <c r="V155" s="132"/>
      <c r="W155" s="132"/>
      <c r="X155" s="132"/>
      <c r="Y155" s="132"/>
      <c r="Z155" s="132"/>
      <c r="AA155" s="132"/>
      <c r="AB155" s="132"/>
      <c r="AC155" s="132"/>
      <c r="AD155" s="132"/>
      <c r="AE155" s="132"/>
      <c r="AF155" s="132"/>
      <c r="AG155" s="132"/>
      <c r="AH155" s="132"/>
      <c r="AI155" s="132"/>
      <c r="AJ155" s="132"/>
      <c r="AK155" s="132"/>
      <c r="AL155" s="132"/>
      <c r="AM155" s="132"/>
      <c r="AN155" s="132"/>
      <c r="AO155" s="132"/>
      <c r="AP155" s="132"/>
      <c r="AQ155" s="132"/>
      <c r="AR155" s="132"/>
      <c r="AS155" s="132"/>
      <c r="AT155" s="132"/>
      <c r="AU155" s="132"/>
      <c r="AV155" s="132"/>
      <c r="AW155" s="132"/>
      <c r="AX155" s="132"/>
      <c r="AY155" s="132"/>
      <c r="AZ155" s="132"/>
      <c r="BA155" s="132"/>
      <c r="BB155" s="132"/>
      <c r="BC155" s="132"/>
      <c r="BD155" s="132"/>
      <c r="BE155" s="132"/>
      <c r="BF155" s="132"/>
      <c r="BG155" s="132"/>
      <c r="BH155" s="132"/>
      <c r="BI155" s="132"/>
      <c r="BJ155" s="132"/>
      <c r="BK155" s="132"/>
      <c r="BL155" s="132"/>
      <c r="BM155" s="132"/>
      <c r="BN155" s="132"/>
      <c r="BO155" s="132"/>
      <c r="BP155" s="132"/>
      <c r="BQ155" s="132"/>
      <c r="BR155" s="132"/>
      <c r="BS155" s="132"/>
      <c r="BT155" s="132"/>
      <c r="BU155" s="132"/>
      <c r="BV155" s="132"/>
      <c r="BW155" s="132"/>
      <c r="BX155" s="132"/>
      <c r="BY155" s="132"/>
    </row>
    <row r="156" spans="1:77">
      <c r="B156" s="132"/>
      <c r="C156" s="132"/>
      <c r="D156" s="132"/>
      <c r="E156" s="132"/>
      <c r="F156" s="132"/>
      <c r="G156" s="132"/>
      <c r="H156" s="132"/>
      <c r="I156" s="132"/>
      <c r="J156" s="132"/>
      <c r="K156" s="132"/>
      <c r="L156" s="132"/>
      <c r="M156" s="132"/>
      <c r="N156" s="132"/>
      <c r="O156" s="132"/>
      <c r="P156" s="132"/>
      <c r="Q156" s="132"/>
      <c r="R156" s="132"/>
      <c r="S156" s="132"/>
      <c r="T156" s="132"/>
      <c r="U156" s="132"/>
      <c r="V156" s="132"/>
      <c r="W156" s="132"/>
      <c r="X156" s="132"/>
      <c r="Y156" s="132"/>
      <c r="Z156" s="132"/>
      <c r="AA156" s="132"/>
      <c r="AB156" s="132"/>
      <c r="AC156" s="132"/>
      <c r="AD156" s="132"/>
      <c r="AE156" s="132"/>
      <c r="AF156" s="132"/>
      <c r="AG156" s="132"/>
      <c r="AH156" s="132"/>
      <c r="AI156" s="132"/>
      <c r="AJ156" s="132"/>
      <c r="AK156" s="132"/>
      <c r="AL156" s="132"/>
      <c r="AM156" s="132"/>
      <c r="AN156" s="132"/>
      <c r="AO156" s="132"/>
      <c r="AP156" s="132"/>
      <c r="AQ156" s="132"/>
      <c r="AR156" s="132"/>
      <c r="AS156" s="132"/>
      <c r="AT156" s="132"/>
      <c r="AU156" s="132"/>
      <c r="AV156" s="132"/>
      <c r="AW156" s="132"/>
      <c r="AX156" s="132"/>
      <c r="AY156" s="132"/>
      <c r="AZ156" s="132"/>
      <c r="BA156" s="132"/>
      <c r="BB156" s="132"/>
      <c r="BC156" s="132"/>
      <c r="BD156" s="132"/>
      <c r="BE156" s="132"/>
      <c r="BF156" s="132"/>
      <c r="BG156" s="132"/>
      <c r="BH156" s="132"/>
      <c r="BI156" s="132"/>
      <c r="BJ156" s="132"/>
      <c r="BK156" s="132"/>
      <c r="BL156" s="132"/>
      <c r="BM156" s="132"/>
      <c r="BN156" s="132"/>
      <c r="BO156" s="132"/>
      <c r="BP156" s="132"/>
      <c r="BQ156" s="132"/>
      <c r="BR156" s="132"/>
      <c r="BS156" s="132"/>
      <c r="BT156" s="132"/>
      <c r="BU156" s="132"/>
      <c r="BV156" s="132"/>
      <c r="BW156" s="132"/>
      <c r="BX156" s="132"/>
      <c r="BY156" s="132"/>
    </row>
    <row r="157" spans="1:77">
      <c r="B157" s="132"/>
      <c r="C157" s="132"/>
      <c r="D157" s="132"/>
      <c r="E157" s="132"/>
      <c r="F157" s="132"/>
      <c r="G157" s="132"/>
      <c r="H157" s="132"/>
      <c r="I157" s="132"/>
      <c r="J157" s="132"/>
      <c r="K157" s="132"/>
      <c r="L157" s="132"/>
      <c r="M157" s="132"/>
      <c r="N157" s="132"/>
      <c r="O157" s="132"/>
      <c r="P157" s="132"/>
      <c r="Q157" s="132"/>
      <c r="R157" s="132"/>
      <c r="S157" s="132"/>
      <c r="T157" s="132"/>
      <c r="U157" s="132"/>
      <c r="V157" s="132"/>
      <c r="W157" s="132"/>
      <c r="X157" s="132"/>
      <c r="Y157" s="132"/>
      <c r="Z157" s="132"/>
      <c r="AA157" s="132"/>
      <c r="AB157" s="132"/>
      <c r="AC157" s="132"/>
      <c r="AD157" s="132"/>
      <c r="AE157" s="132"/>
      <c r="AF157" s="132"/>
      <c r="AG157" s="132"/>
      <c r="AH157" s="132"/>
      <c r="AI157" s="132"/>
      <c r="AJ157" s="132"/>
      <c r="AK157" s="132"/>
      <c r="AL157" s="132"/>
      <c r="AM157" s="132"/>
      <c r="AN157" s="132"/>
      <c r="AO157" s="132"/>
      <c r="AP157" s="132"/>
      <c r="AQ157" s="132"/>
      <c r="AR157" s="132"/>
      <c r="AS157" s="132"/>
      <c r="AT157" s="132"/>
      <c r="AU157" s="132"/>
      <c r="AV157" s="132"/>
      <c r="AW157" s="132"/>
      <c r="AX157" s="132"/>
      <c r="AY157" s="132"/>
      <c r="AZ157" s="132"/>
      <c r="BA157" s="132"/>
      <c r="BB157" s="132"/>
      <c r="BC157" s="132"/>
      <c r="BD157" s="132"/>
      <c r="BE157" s="132"/>
      <c r="BF157" s="132"/>
      <c r="BG157" s="132"/>
      <c r="BH157" s="132"/>
      <c r="BI157" s="132"/>
      <c r="BJ157" s="132"/>
      <c r="BK157" s="132"/>
      <c r="BL157" s="132"/>
      <c r="BM157" s="132"/>
      <c r="BN157" s="132"/>
      <c r="BO157" s="132"/>
      <c r="BP157" s="132"/>
      <c r="BQ157" s="132"/>
      <c r="BR157" s="132"/>
      <c r="BS157" s="132"/>
      <c r="BT157" s="132"/>
      <c r="BU157" s="132"/>
      <c r="BV157" s="132"/>
      <c r="BW157" s="132"/>
      <c r="BX157" s="132"/>
      <c r="BY157" s="132"/>
    </row>
    <row r="158" spans="1:77">
      <c r="B158" s="132"/>
      <c r="C158" s="132"/>
      <c r="D158" s="132"/>
      <c r="E158" s="132"/>
      <c r="F158" s="132"/>
      <c r="G158" s="132"/>
      <c r="H158" s="132"/>
      <c r="I158" s="132"/>
      <c r="J158" s="132"/>
      <c r="K158" s="132"/>
      <c r="L158" s="132"/>
      <c r="M158" s="132"/>
      <c r="N158" s="132"/>
      <c r="O158" s="132"/>
      <c r="P158" s="132"/>
      <c r="Q158" s="132"/>
      <c r="R158" s="132"/>
      <c r="S158" s="132"/>
      <c r="T158" s="132"/>
      <c r="U158" s="132"/>
      <c r="V158" s="132"/>
      <c r="W158" s="132"/>
      <c r="X158" s="132"/>
      <c r="Y158" s="132"/>
      <c r="Z158" s="132"/>
      <c r="AA158" s="132"/>
      <c r="AB158" s="132"/>
      <c r="AC158" s="132"/>
      <c r="AD158" s="132"/>
      <c r="AE158" s="132"/>
      <c r="AF158" s="132"/>
      <c r="AG158" s="132"/>
      <c r="AH158" s="132"/>
      <c r="AI158" s="132"/>
      <c r="AJ158" s="132"/>
      <c r="AK158" s="132"/>
      <c r="AL158" s="132"/>
      <c r="AM158" s="132"/>
      <c r="AN158" s="132"/>
      <c r="AO158" s="132"/>
      <c r="AP158" s="132"/>
      <c r="AQ158" s="132"/>
      <c r="AR158" s="132"/>
      <c r="AS158" s="132"/>
      <c r="AT158" s="132"/>
      <c r="AU158" s="132"/>
      <c r="AV158" s="132"/>
      <c r="AW158" s="132"/>
      <c r="AX158" s="132"/>
      <c r="AY158" s="132"/>
      <c r="AZ158" s="132"/>
      <c r="BA158" s="132"/>
      <c r="BB158" s="132"/>
      <c r="BC158" s="132"/>
      <c r="BD158" s="132"/>
      <c r="BE158" s="132"/>
      <c r="BF158" s="132"/>
      <c r="BG158" s="132"/>
      <c r="BH158" s="132"/>
      <c r="BI158" s="132"/>
      <c r="BJ158" s="132"/>
      <c r="BK158" s="132"/>
      <c r="BL158" s="132"/>
      <c r="BM158" s="132"/>
      <c r="BN158" s="132"/>
      <c r="BO158" s="132"/>
      <c r="BP158" s="132"/>
      <c r="BQ158" s="132"/>
      <c r="BR158" s="132"/>
      <c r="BS158" s="132"/>
      <c r="BT158" s="132"/>
      <c r="BU158" s="132"/>
      <c r="BV158" s="132"/>
      <c r="BW158" s="132"/>
      <c r="BX158" s="132"/>
      <c r="BY158" s="132"/>
    </row>
    <row r="159" spans="1:77">
      <c r="B159" s="132"/>
      <c r="C159" s="132"/>
      <c r="D159" s="132"/>
      <c r="E159" s="132"/>
      <c r="F159" s="132"/>
      <c r="G159" s="132"/>
      <c r="H159" s="132"/>
      <c r="I159" s="132"/>
      <c r="J159" s="132"/>
      <c r="K159" s="132"/>
      <c r="L159" s="132"/>
      <c r="M159" s="132"/>
      <c r="N159" s="132"/>
      <c r="O159" s="132"/>
      <c r="P159" s="132"/>
      <c r="Q159" s="132"/>
      <c r="R159" s="132"/>
      <c r="S159" s="132"/>
      <c r="T159" s="132"/>
      <c r="U159" s="132"/>
      <c r="V159" s="132"/>
      <c r="W159" s="132"/>
      <c r="X159" s="132"/>
      <c r="Y159" s="132"/>
      <c r="Z159" s="132"/>
      <c r="AA159" s="132"/>
      <c r="AB159" s="132"/>
      <c r="AC159" s="132"/>
      <c r="AD159" s="132"/>
      <c r="AE159" s="132"/>
      <c r="AF159" s="132"/>
      <c r="AG159" s="132"/>
      <c r="AH159" s="132"/>
      <c r="AI159" s="132"/>
      <c r="AJ159" s="132"/>
      <c r="AK159" s="132"/>
      <c r="AL159" s="132"/>
      <c r="AM159" s="132"/>
      <c r="AN159" s="132"/>
      <c r="AO159" s="132"/>
      <c r="AP159" s="132"/>
      <c r="AQ159" s="132"/>
      <c r="AR159" s="132"/>
      <c r="AS159" s="132"/>
      <c r="AT159" s="132"/>
      <c r="AU159" s="132"/>
      <c r="AV159" s="132"/>
      <c r="AW159" s="132"/>
      <c r="AX159" s="132"/>
      <c r="AY159" s="132"/>
      <c r="AZ159" s="132"/>
      <c r="BA159" s="132"/>
      <c r="BB159" s="132"/>
      <c r="BC159" s="132"/>
      <c r="BD159" s="132"/>
      <c r="BE159" s="132"/>
      <c r="BF159" s="132"/>
      <c r="BG159" s="132"/>
      <c r="BH159" s="132"/>
      <c r="BI159" s="132"/>
      <c r="BJ159" s="132"/>
      <c r="BK159" s="132"/>
      <c r="BL159" s="132"/>
      <c r="BM159" s="132"/>
      <c r="BN159" s="132"/>
      <c r="BO159" s="132"/>
      <c r="BP159" s="132"/>
      <c r="BQ159" s="132"/>
      <c r="BR159" s="132"/>
      <c r="BS159" s="132"/>
      <c r="BT159" s="132"/>
      <c r="BU159" s="132"/>
      <c r="BV159" s="132"/>
      <c r="BW159" s="132"/>
      <c r="BX159" s="132"/>
      <c r="BY159" s="132"/>
    </row>
    <row r="160" spans="1:77">
      <c r="B160" s="132"/>
      <c r="C160" s="132"/>
      <c r="D160" s="132"/>
      <c r="E160" s="132"/>
      <c r="F160" s="132"/>
      <c r="G160" s="132"/>
      <c r="H160" s="132"/>
      <c r="I160" s="132"/>
      <c r="J160" s="132"/>
      <c r="K160" s="132"/>
      <c r="L160" s="132"/>
      <c r="M160" s="132"/>
      <c r="N160" s="132"/>
      <c r="O160" s="132"/>
      <c r="P160" s="132"/>
      <c r="Q160" s="132"/>
      <c r="R160" s="132"/>
      <c r="S160" s="132"/>
      <c r="T160" s="132"/>
      <c r="U160" s="132"/>
      <c r="V160" s="132"/>
      <c r="W160" s="132"/>
      <c r="X160" s="132"/>
      <c r="Y160" s="132"/>
      <c r="Z160" s="132"/>
      <c r="AA160" s="132"/>
      <c r="AB160" s="132"/>
      <c r="AC160" s="132"/>
      <c r="AD160" s="132"/>
      <c r="AE160" s="132"/>
      <c r="AF160" s="132"/>
      <c r="AG160" s="132"/>
      <c r="AH160" s="132"/>
      <c r="AI160" s="132"/>
      <c r="AJ160" s="132"/>
      <c r="AK160" s="132"/>
      <c r="AL160" s="132"/>
      <c r="AM160" s="132"/>
      <c r="AN160" s="132"/>
      <c r="AO160" s="132"/>
      <c r="AP160" s="132"/>
      <c r="AQ160" s="132"/>
      <c r="AR160" s="132"/>
      <c r="AS160" s="132"/>
      <c r="AT160" s="132"/>
      <c r="AU160" s="132"/>
      <c r="AV160" s="132"/>
      <c r="AW160" s="132"/>
      <c r="AX160" s="132"/>
      <c r="AY160" s="132"/>
      <c r="AZ160" s="132"/>
      <c r="BA160" s="132"/>
      <c r="BB160" s="132"/>
      <c r="BC160" s="132"/>
      <c r="BD160" s="132"/>
      <c r="BE160" s="132"/>
      <c r="BF160" s="132"/>
      <c r="BG160" s="132"/>
      <c r="BH160" s="132"/>
      <c r="BI160" s="132"/>
      <c r="BJ160" s="132"/>
      <c r="BK160" s="132"/>
      <c r="BL160" s="132"/>
      <c r="BM160" s="132"/>
      <c r="BN160" s="132"/>
      <c r="BO160" s="132"/>
      <c r="BP160" s="132"/>
      <c r="BQ160" s="132"/>
      <c r="BR160" s="132"/>
      <c r="BS160" s="132"/>
      <c r="BT160" s="132"/>
      <c r="BU160" s="132"/>
      <c r="BV160" s="132"/>
      <c r="BW160" s="132"/>
      <c r="BX160" s="132"/>
      <c r="BY160" s="132"/>
    </row>
    <row r="161" spans="2:77">
      <c r="B161" s="132"/>
      <c r="C161" s="132"/>
      <c r="D161" s="132"/>
      <c r="E161" s="132"/>
      <c r="F161" s="132"/>
      <c r="G161" s="132"/>
      <c r="H161" s="132"/>
      <c r="I161" s="132"/>
      <c r="J161" s="132"/>
      <c r="K161" s="132"/>
      <c r="L161" s="132"/>
      <c r="M161" s="132"/>
      <c r="N161" s="132"/>
      <c r="O161" s="132"/>
      <c r="P161" s="132"/>
      <c r="Q161" s="132"/>
      <c r="R161" s="132"/>
      <c r="S161" s="132"/>
      <c r="T161" s="132"/>
      <c r="U161" s="132"/>
      <c r="V161" s="132"/>
      <c r="W161" s="132"/>
      <c r="X161" s="132"/>
      <c r="Y161" s="132"/>
      <c r="Z161" s="132"/>
      <c r="AA161" s="132"/>
      <c r="AB161" s="132"/>
      <c r="AC161" s="132"/>
      <c r="AD161" s="132"/>
      <c r="AE161" s="132"/>
      <c r="AF161" s="132"/>
      <c r="AG161" s="132"/>
      <c r="AH161" s="132"/>
      <c r="AI161" s="132"/>
      <c r="AJ161" s="132"/>
      <c r="AK161" s="132"/>
      <c r="AL161" s="132"/>
      <c r="AM161" s="132"/>
      <c r="AN161" s="132"/>
      <c r="AO161" s="132"/>
      <c r="AP161" s="132"/>
      <c r="AQ161" s="132"/>
      <c r="AR161" s="132"/>
      <c r="AS161" s="132"/>
      <c r="AT161" s="132"/>
      <c r="AU161" s="132"/>
      <c r="AV161" s="132"/>
      <c r="AW161" s="132"/>
      <c r="AX161" s="132"/>
      <c r="AY161" s="132"/>
      <c r="AZ161" s="132"/>
      <c r="BA161" s="132"/>
      <c r="BB161" s="132"/>
      <c r="BC161" s="132"/>
      <c r="BD161" s="132"/>
      <c r="BE161" s="132"/>
      <c r="BF161" s="132"/>
      <c r="BG161" s="132"/>
      <c r="BH161" s="132"/>
      <c r="BI161" s="132"/>
      <c r="BJ161" s="132"/>
      <c r="BK161" s="132"/>
      <c r="BL161" s="132"/>
      <c r="BM161" s="132"/>
      <c r="BN161" s="132"/>
      <c r="BO161" s="132"/>
      <c r="BP161" s="132"/>
      <c r="BQ161" s="132"/>
      <c r="BR161" s="132"/>
      <c r="BS161" s="132"/>
      <c r="BT161" s="132"/>
      <c r="BU161" s="132"/>
      <c r="BV161" s="132"/>
      <c r="BW161" s="132"/>
      <c r="BX161" s="132"/>
      <c r="BY161" s="132"/>
    </row>
    <row r="162" spans="2:77">
      <c r="B162" s="132"/>
      <c r="C162" s="132"/>
      <c r="D162" s="132"/>
      <c r="E162" s="132"/>
      <c r="F162" s="132"/>
      <c r="G162" s="132"/>
      <c r="H162" s="132"/>
      <c r="I162" s="132"/>
      <c r="J162" s="132"/>
      <c r="K162" s="132"/>
      <c r="L162" s="132"/>
      <c r="M162" s="132"/>
      <c r="N162" s="132"/>
      <c r="O162" s="132"/>
      <c r="P162" s="132"/>
      <c r="Q162" s="132"/>
      <c r="R162" s="132"/>
      <c r="S162" s="132"/>
      <c r="T162" s="132"/>
      <c r="U162" s="132"/>
      <c r="V162" s="132"/>
      <c r="W162" s="132"/>
      <c r="X162" s="132"/>
      <c r="Y162" s="132"/>
      <c r="Z162" s="132"/>
      <c r="AA162" s="132"/>
      <c r="AB162" s="132"/>
      <c r="AC162" s="132"/>
      <c r="AD162" s="132"/>
      <c r="AE162" s="132"/>
      <c r="AF162" s="132"/>
      <c r="AG162" s="132"/>
      <c r="AH162" s="132"/>
      <c r="AI162" s="132"/>
      <c r="AJ162" s="132"/>
      <c r="AK162" s="132"/>
      <c r="AL162" s="132"/>
      <c r="AM162" s="132"/>
      <c r="AN162" s="132"/>
      <c r="AO162" s="132"/>
      <c r="AP162" s="132"/>
      <c r="AQ162" s="132"/>
      <c r="AR162" s="132"/>
      <c r="AS162" s="132"/>
      <c r="AT162" s="132"/>
      <c r="AU162" s="132"/>
      <c r="AV162" s="132"/>
      <c r="AW162" s="132"/>
      <c r="AX162" s="132"/>
      <c r="AY162" s="132"/>
      <c r="AZ162" s="132"/>
      <c r="BA162" s="132"/>
      <c r="BB162" s="132"/>
      <c r="BC162" s="132"/>
      <c r="BD162" s="132"/>
      <c r="BE162" s="132"/>
      <c r="BF162" s="132"/>
      <c r="BG162" s="132"/>
      <c r="BH162" s="132"/>
      <c r="BI162" s="132"/>
      <c r="BJ162" s="132"/>
      <c r="BK162" s="132"/>
      <c r="BL162" s="132"/>
      <c r="BM162" s="132"/>
      <c r="BN162" s="132"/>
      <c r="BO162" s="132"/>
      <c r="BP162" s="132"/>
      <c r="BQ162" s="132"/>
      <c r="BR162" s="132"/>
      <c r="BS162" s="132"/>
      <c r="BT162" s="132"/>
      <c r="BU162" s="132"/>
      <c r="BV162" s="132"/>
      <c r="BW162" s="132"/>
      <c r="BX162" s="132"/>
      <c r="BY162" s="132"/>
    </row>
    <row r="163" spans="2:77">
      <c r="B163" s="132"/>
      <c r="C163" s="132"/>
      <c r="D163" s="132"/>
      <c r="E163" s="132"/>
      <c r="F163" s="132"/>
      <c r="G163" s="132"/>
      <c r="H163" s="132"/>
      <c r="I163" s="132"/>
      <c r="J163" s="132"/>
      <c r="K163" s="132"/>
      <c r="L163" s="132"/>
      <c r="M163" s="132"/>
      <c r="N163" s="132"/>
      <c r="O163" s="132"/>
      <c r="P163" s="132"/>
      <c r="Q163" s="132"/>
      <c r="R163" s="132"/>
      <c r="S163" s="132"/>
      <c r="T163" s="132"/>
      <c r="U163" s="132"/>
      <c r="V163" s="132"/>
      <c r="W163" s="132"/>
      <c r="X163" s="132"/>
      <c r="Y163" s="132"/>
      <c r="Z163" s="132"/>
      <c r="AA163" s="132"/>
      <c r="AB163" s="132"/>
      <c r="AC163" s="132"/>
      <c r="AD163" s="132"/>
      <c r="AE163" s="132"/>
      <c r="AF163" s="132"/>
      <c r="AG163" s="132"/>
      <c r="AH163" s="132"/>
      <c r="AI163" s="132"/>
      <c r="AJ163" s="132"/>
      <c r="AK163" s="132"/>
      <c r="AL163" s="132"/>
      <c r="AM163" s="132"/>
      <c r="AN163" s="132"/>
      <c r="AO163" s="132"/>
      <c r="AP163" s="132"/>
      <c r="AQ163" s="132"/>
      <c r="AR163" s="132"/>
      <c r="AS163" s="132"/>
      <c r="AT163" s="132"/>
      <c r="AU163" s="132"/>
      <c r="AV163" s="132"/>
      <c r="AW163" s="132"/>
      <c r="AX163" s="132"/>
      <c r="AY163" s="132"/>
      <c r="AZ163" s="132"/>
      <c r="BA163" s="132"/>
      <c r="BB163" s="132"/>
      <c r="BC163" s="132"/>
      <c r="BD163" s="132"/>
      <c r="BE163" s="132"/>
      <c r="BF163" s="132"/>
      <c r="BG163" s="132"/>
      <c r="BH163" s="132"/>
      <c r="BI163" s="132"/>
      <c r="BJ163" s="132"/>
      <c r="BK163" s="132"/>
      <c r="BL163" s="132"/>
      <c r="BM163" s="132"/>
      <c r="BN163" s="132"/>
      <c r="BO163" s="132"/>
      <c r="BP163" s="132"/>
      <c r="BQ163" s="132"/>
      <c r="BR163" s="132"/>
      <c r="BS163" s="132"/>
      <c r="BT163" s="132"/>
      <c r="BU163" s="132"/>
      <c r="BV163" s="132"/>
      <c r="BW163" s="132"/>
      <c r="BX163" s="132"/>
      <c r="BY163" s="132"/>
    </row>
    <row r="164" spans="2:77">
      <c r="B164" s="132"/>
      <c r="C164" s="132"/>
      <c r="D164" s="132"/>
      <c r="E164" s="132"/>
      <c r="F164" s="132"/>
      <c r="G164" s="132"/>
      <c r="H164" s="132"/>
      <c r="I164" s="132"/>
      <c r="J164" s="132"/>
      <c r="K164" s="132"/>
      <c r="L164" s="132"/>
      <c r="M164" s="132"/>
      <c r="N164" s="132"/>
      <c r="O164" s="132"/>
      <c r="P164" s="132"/>
      <c r="Q164" s="132"/>
      <c r="R164" s="132"/>
      <c r="S164" s="132"/>
      <c r="T164" s="132"/>
      <c r="U164" s="132"/>
      <c r="V164" s="132"/>
      <c r="W164" s="132"/>
      <c r="X164" s="132"/>
      <c r="Y164" s="132"/>
      <c r="Z164" s="132"/>
      <c r="AA164" s="132"/>
      <c r="AB164" s="132"/>
      <c r="AC164" s="132"/>
      <c r="AD164" s="132"/>
      <c r="AE164" s="132"/>
      <c r="AF164" s="132"/>
      <c r="AG164" s="132"/>
      <c r="AH164" s="132"/>
      <c r="AI164" s="132"/>
      <c r="AJ164" s="132"/>
      <c r="AK164" s="132"/>
      <c r="AL164" s="132"/>
      <c r="AM164" s="132"/>
      <c r="AN164" s="132"/>
      <c r="AO164" s="132"/>
      <c r="AP164" s="132"/>
      <c r="AQ164" s="132"/>
      <c r="AR164" s="132"/>
      <c r="AS164" s="132"/>
      <c r="AT164" s="132"/>
      <c r="AU164" s="132"/>
      <c r="AV164" s="132"/>
      <c r="AW164" s="132"/>
      <c r="AX164" s="132"/>
      <c r="AY164" s="132"/>
      <c r="AZ164" s="132"/>
      <c r="BA164" s="132"/>
      <c r="BB164" s="132"/>
      <c r="BC164" s="132"/>
      <c r="BD164" s="132"/>
      <c r="BE164" s="132"/>
      <c r="BF164" s="132"/>
      <c r="BG164" s="132"/>
      <c r="BH164" s="132"/>
      <c r="BI164" s="132"/>
      <c r="BJ164" s="132"/>
      <c r="BK164" s="132"/>
      <c r="BL164" s="132"/>
      <c r="BM164" s="132"/>
      <c r="BN164" s="132"/>
      <c r="BO164" s="132"/>
      <c r="BP164" s="132"/>
      <c r="BQ164" s="132"/>
      <c r="BR164" s="132"/>
      <c r="BS164" s="132"/>
      <c r="BT164" s="132"/>
      <c r="BU164" s="132"/>
      <c r="BV164" s="132"/>
      <c r="BW164" s="132"/>
      <c r="BX164" s="132"/>
      <c r="BY164" s="132"/>
    </row>
    <row r="165" spans="2:77">
      <c r="B165" s="132"/>
      <c r="C165" s="132"/>
      <c r="D165" s="132"/>
      <c r="E165" s="132"/>
      <c r="F165" s="132"/>
      <c r="G165" s="132"/>
      <c r="H165" s="132"/>
      <c r="I165" s="132"/>
      <c r="J165" s="132"/>
      <c r="K165" s="132"/>
      <c r="L165" s="132"/>
      <c r="M165" s="132"/>
      <c r="N165" s="132"/>
      <c r="O165" s="132"/>
      <c r="P165" s="132"/>
      <c r="Q165" s="132"/>
      <c r="R165" s="132"/>
      <c r="S165" s="132"/>
      <c r="T165" s="132"/>
      <c r="U165" s="132"/>
      <c r="V165" s="132"/>
      <c r="W165" s="132"/>
      <c r="X165" s="132"/>
      <c r="Y165" s="132"/>
      <c r="Z165" s="132"/>
      <c r="AA165" s="132"/>
      <c r="AB165" s="132"/>
      <c r="AC165" s="132"/>
      <c r="AD165" s="132"/>
      <c r="AE165" s="132"/>
      <c r="AF165" s="132"/>
      <c r="AG165" s="132"/>
      <c r="AH165" s="132"/>
      <c r="AI165" s="132"/>
      <c r="AJ165" s="132"/>
      <c r="AK165" s="132"/>
      <c r="AL165" s="132"/>
      <c r="AM165" s="132"/>
      <c r="AN165" s="132"/>
      <c r="AO165" s="132"/>
      <c r="AP165" s="132"/>
      <c r="AQ165" s="132"/>
      <c r="AR165" s="132"/>
      <c r="AS165" s="132"/>
      <c r="AT165" s="132"/>
      <c r="AU165" s="132"/>
      <c r="AV165" s="132"/>
      <c r="AW165" s="132"/>
      <c r="AX165" s="132"/>
      <c r="AY165" s="132"/>
      <c r="AZ165" s="132"/>
      <c r="BA165" s="132"/>
      <c r="BB165" s="132"/>
      <c r="BC165" s="132"/>
      <c r="BD165" s="132"/>
      <c r="BE165" s="132"/>
      <c r="BF165" s="132"/>
      <c r="BG165" s="132"/>
      <c r="BH165" s="132"/>
      <c r="BI165" s="132"/>
      <c r="BJ165" s="132"/>
      <c r="BK165" s="132"/>
      <c r="BL165" s="132"/>
      <c r="BM165" s="132"/>
      <c r="BN165" s="132"/>
      <c r="BO165" s="132"/>
      <c r="BP165" s="132"/>
      <c r="BQ165" s="132"/>
      <c r="BR165" s="132"/>
      <c r="BS165" s="132"/>
      <c r="BT165" s="132"/>
      <c r="BU165" s="132"/>
      <c r="BV165" s="132"/>
      <c r="BW165" s="132"/>
      <c r="BX165" s="132"/>
      <c r="BY165" s="132"/>
    </row>
    <row r="166" spans="2:77">
      <c r="B166" s="132"/>
      <c r="C166" s="132"/>
      <c r="D166" s="132"/>
      <c r="E166" s="132"/>
      <c r="F166" s="132"/>
      <c r="G166" s="132"/>
      <c r="H166" s="132"/>
      <c r="I166" s="132"/>
      <c r="J166" s="132"/>
      <c r="K166" s="132"/>
      <c r="L166" s="132"/>
      <c r="M166" s="132"/>
      <c r="N166" s="132"/>
      <c r="O166" s="132"/>
      <c r="P166" s="132"/>
      <c r="Q166" s="132"/>
      <c r="R166" s="132"/>
      <c r="S166" s="132"/>
      <c r="T166" s="132"/>
      <c r="U166" s="132"/>
      <c r="V166" s="132"/>
      <c r="W166" s="132"/>
      <c r="X166" s="132"/>
      <c r="Y166" s="132"/>
      <c r="Z166" s="132"/>
      <c r="AA166" s="132"/>
      <c r="AB166" s="132"/>
      <c r="AC166" s="132"/>
      <c r="AD166" s="132"/>
      <c r="AE166" s="132"/>
      <c r="AF166" s="132"/>
      <c r="AG166" s="132"/>
      <c r="AH166" s="132"/>
      <c r="AI166" s="132"/>
      <c r="AJ166" s="132"/>
      <c r="AK166" s="132"/>
      <c r="AL166" s="132"/>
      <c r="AM166" s="132"/>
      <c r="AN166" s="132"/>
      <c r="AO166" s="132"/>
      <c r="AP166" s="132"/>
      <c r="AQ166" s="132"/>
      <c r="AR166" s="132"/>
      <c r="AS166" s="132"/>
      <c r="AT166" s="132"/>
      <c r="AU166" s="132"/>
      <c r="AV166" s="132"/>
      <c r="AW166" s="132"/>
      <c r="AX166" s="132"/>
      <c r="AY166" s="132"/>
      <c r="AZ166" s="132"/>
      <c r="BA166" s="132"/>
      <c r="BB166" s="132"/>
      <c r="BC166" s="132"/>
      <c r="BD166" s="132"/>
      <c r="BE166" s="132"/>
      <c r="BF166" s="132"/>
      <c r="BG166" s="132"/>
      <c r="BH166" s="132"/>
      <c r="BI166" s="132"/>
      <c r="BJ166" s="132"/>
      <c r="BK166" s="132"/>
      <c r="BL166" s="132"/>
      <c r="BM166" s="132"/>
      <c r="BN166" s="132"/>
      <c r="BO166" s="132"/>
      <c r="BP166" s="132"/>
      <c r="BQ166" s="132"/>
      <c r="BR166" s="132"/>
      <c r="BS166" s="132"/>
      <c r="BT166" s="132"/>
      <c r="BU166" s="132"/>
      <c r="BV166" s="132"/>
      <c r="BW166" s="132"/>
      <c r="BX166" s="132"/>
      <c r="BY166" s="132"/>
    </row>
    <row r="167" spans="2:77">
      <c r="B167" s="132"/>
      <c r="C167" s="132"/>
      <c r="D167" s="132"/>
      <c r="E167" s="132"/>
      <c r="F167" s="132"/>
      <c r="G167" s="132"/>
      <c r="H167" s="132"/>
      <c r="I167" s="132"/>
      <c r="J167" s="132"/>
      <c r="K167" s="132"/>
      <c r="L167" s="132"/>
      <c r="M167" s="132"/>
      <c r="N167" s="132"/>
      <c r="O167" s="132"/>
      <c r="P167" s="132"/>
      <c r="Q167" s="132"/>
      <c r="R167" s="132"/>
      <c r="S167" s="132"/>
      <c r="T167" s="132"/>
      <c r="U167" s="132"/>
      <c r="V167" s="132"/>
      <c r="W167" s="132"/>
      <c r="X167" s="132"/>
      <c r="Y167" s="132"/>
      <c r="Z167" s="132"/>
      <c r="AA167" s="132"/>
      <c r="AB167" s="132"/>
      <c r="AC167" s="132"/>
      <c r="AD167" s="132"/>
      <c r="AE167" s="132"/>
      <c r="AF167" s="132"/>
      <c r="AG167" s="132"/>
      <c r="AH167" s="132"/>
      <c r="AI167" s="132"/>
      <c r="AJ167" s="132"/>
      <c r="AK167" s="132"/>
      <c r="AL167" s="132"/>
      <c r="AM167" s="132"/>
      <c r="AN167" s="132"/>
      <c r="AO167" s="132"/>
      <c r="AP167" s="132"/>
      <c r="AQ167" s="132"/>
      <c r="AR167" s="132"/>
      <c r="AS167" s="132"/>
      <c r="AT167" s="132"/>
      <c r="AU167" s="132"/>
      <c r="AV167" s="132"/>
      <c r="AW167" s="132"/>
      <c r="AX167" s="132"/>
      <c r="AY167" s="132"/>
      <c r="AZ167" s="132"/>
      <c r="BA167" s="132"/>
      <c r="BB167" s="132"/>
      <c r="BC167" s="132"/>
      <c r="BD167" s="132"/>
      <c r="BE167" s="132"/>
      <c r="BF167" s="132"/>
      <c r="BG167" s="132"/>
      <c r="BH167" s="132"/>
      <c r="BI167" s="132"/>
      <c r="BJ167" s="132"/>
      <c r="BK167" s="132"/>
      <c r="BL167" s="132"/>
      <c r="BM167" s="132"/>
      <c r="BN167" s="132"/>
      <c r="BO167" s="132"/>
      <c r="BP167" s="132"/>
      <c r="BQ167" s="132"/>
      <c r="BR167" s="132"/>
      <c r="BS167" s="132"/>
      <c r="BT167" s="132"/>
      <c r="BU167" s="132"/>
      <c r="BV167" s="132"/>
      <c r="BW167" s="132"/>
      <c r="BX167" s="132"/>
      <c r="BY167" s="132"/>
    </row>
    <row r="168" spans="2:77">
      <c r="B168" s="132"/>
      <c r="C168" s="132"/>
      <c r="D168" s="132"/>
      <c r="E168" s="132"/>
      <c r="F168" s="132"/>
      <c r="G168" s="132"/>
      <c r="H168" s="132"/>
      <c r="I168" s="132"/>
      <c r="J168" s="132"/>
      <c r="K168" s="132"/>
      <c r="L168" s="132"/>
      <c r="M168" s="132"/>
      <c r="N168" s="132"/>
      <c r="O168" s="132"/>
      <c r="P168" s="132"/>
      <c r="Q168" s="132"/>
      <c r="R168" s="132"/>
      <c r="S168" s="132"/>
      <c r="T168" s="132"/>
      <c r="U168" s="132"/>
      <c r="V168" s="132"/>
      <c r="W168" s="132"/>
      <c r="X168" s="132"/>
      <c r="Y168" s="132"/>
      <c r="Z168" s="132"/>
      <c r="AA168" s="132"/>
      <c r="AB168" s="132"/>
      <c r="AC168" s="132"/>
      <c r="AD168" s="132"/>
      <c r="AE168" s="132"/>
      <c r="AF168" s="132"/>
      <c r="AG168" s="132"/>
      <c r="AH168" s="132"/>
      <c r="AI168" s="132"/>
      <c r="AJ168" s="132"/>
      <c r="AK168" s="132"/>
      <c r="AL168" s="132"/>
      <c r="AM168" s="132"/>
      <c r="AN168" s="132"/>
      <c r="AO168" s="132"/>
      <c r="AP168" s="132"/>
      <c r="AQ168" s="132"/>
      <c r="AR168" s="132"/>
      <c r="AS168" s="132"/>
      <c r="AT168" s="132"/>
      <c r="AU168" s="132"/>
      <c r="AV168" s="132"/>
      <c r="AW168" s="132"/>
      <c r="AX168" s="132"/>
      <c r="AY168" s="132"/>
      <c r="AZ168" s="132"/>
      <c r="BA168" s="132"/>
      <c r="BB168" s="132"/>
      <c r="BC168" s="132"/>
      <c r="BD168" s="132"/>
      <c r="BE168" s="132"/>
      <c r="BF168" s="132"/>
      <c r="BG168" s="132"/>
      <c r="BH168" s="132"/>
      <c r="BI168" s="132"/>
      <c r="BJ168" s="132"/>
      <c r="BK168" s="132"/>
      <c r="BL168" s="132"/>
      <c r="BM168" s="132"/>
      <c r="BN168" s="132"/>
      <c r="BO168" s="132"/>
      <c r="BP168" s="132"/>
      <c r="BQ168" s="132"/>
      <c r="BR168" s="132"/>
      <c r="BS168" s="132"/>
      <c r="BT168" s="132"/>
      <c r="BU168" s="132"/>
      <c r="BV168" s="132"/>
      <c r="BW168" s="132"/>
      <c r="BX168" s="132"/>
      <c r="BY168" s="132"/>
    </row>
    <row r="169" spans="2:77">
      <c r="B169" s="132"/>
      <c r="C169" s="132"/>
      <c r="D169" s="132"/>
      <c r="E169" s="132"/>
      <c r="F169" s="132"/>
      <c r="G169" s="132"/>
      <c r="H169" s="132"/>
      <c r="I169" s="132"/>
      <c r="J169" s="132"/>
      <c r="K169" s="132"/>
      <c r="L169" s="132"/>
      <c r="M169" s="132"/>
      <c r="N169" s="132"/>
      <c r="O169" s="132"/>
      <c r="P169" s="132"/>
      <c r="Q169" s="132"/>
      <c r="R169" s="132"/>
      <c r="S169" s="132"/>
      <c r="T169" s="132"/>
      <c r="U169" s="132"/>
      <c r="V169" s="132"/>
      <c r="W169" s="132"/>
      <c r="X169" s="132"/>
      <c r="Y169" s="132"/>
      <c r="Z169" s="132"/>
      <c r="AA169" s="132"/>
      <c r="AB169" s="132"/>
      <c r="AC169" s="132"/>
      <c r="AD169" s="132"/>
      <c r="AE169" s="132"/>
      <c r="AF169" s="132"/>
      <c r="AG169" s="132"/>
      <c r="AH169" s="132"/>
      <c r="AI169" s="132"/>
      <c r="AJ169" s="132"/>
      <c r="AK169" s="132"/>
      <c r="AL169" s="132"/>
      <c r="AM169" s="132"/>
      <c r="AN169" s="132"/>
      <c r="AO169" s="132"/>
      <c r="AP169" s="132"/>
      <c r="AQ169" s="132"/>
      <c r="AR169" s="132"/>
      <c r="AS169" s="132"/>
      <c r="AT169" s="132"/>
      <c r="AU169" s="132"/>
      <c r="AV169" s="132"/>
      <c r="AW169" s="132"/>
      <c r="AX169" s="132"/>
      <c r="AY169" s="132"/>
      <c r="AZ169" s="132"/>
      <c r="BA169" s="132"/>
      <c r="BB169" s="132"/>
      <c r="BC169" s="132"/>
      <c r="BD169" s="132"/>
      <c r="BE169" s="132"/>
      <c r="BF169" s="132"/>
      <c r="BG169" s="132"/>
      <c r="BH169" s="132"/>
      <c r="BI169" s="132"/>
      <c r="BJ169" s="132"/>
      <c r="BK169" s="132"/>
      <c r="BL169" s="132"/>
      <c r="BM169" s="132"/>
      <c r="BN169" s="132"/>
      <c r="BO169" s="132"/>
      <c r="BP169" s="132"/>
      <c r="BQ169" s="132"/>
      <c r="BR169" s="132"/>
      <c r="BS169" s="132"/>
      <c r="BT169" s="132"/>
      <c r="BU169" s="132"/>
      <c r="BV169" s="132"/>
      <c r="BW169" s="132"/>
      <c r="BX169" s="132"/>
      <c r="BY169" s="132"/>
    </row>
    <row r="170" spans="2:77">
      <c r="B170" s="132"/>
      <c r="C170" s="132"/>
      <c r="D170" s="132"/>
      <c r="E170" s="132"/>
      <c r="F170" s="132"/>
      <c r="G170" s="132"/>
      <c r="H170" s="132"/>
      <c r="I170" s="132"/>
      <c r="J170" s="132"/>
      <c r="K170" s="132"/>
      <c r="L170" s="132"/>
      <c r="M170" s="132"/>
      <c r="N170" s="132"/>
      <c r="O170" s="132"/>
      <c r="P170" s="132"/>
      <c r="Q170" s="132"/>
      <c r="R170" s="132"/>
      <c r="S170" s="132"/>
      <c r="T170" s="132"/>
      <c r="U170" s="132"/>
      <c r="V170" s="132"/>
      <c r="W170" s="132"/>
      <c r="X170" s="132"/>
      <c r="Y170" s="132"/>
      <c r="Z170" s="132"/>
      <c r="AA170" s="132"/>
      <c r="AB170" s="132"/>
      <c r="AC170" s="132"/>
      <c r="AD170" s="132"/>
      <c r="AE170" s="132"/>
      <c r="AF170" s="132"/>
      <c r="AG170" s="132"/>
      <c r="AH170" s="132"/>
      <c r="AI170" s="132"/>
      <c r="AJ170" s="132"/>
      <c r="AK170" s="132"/>
      <c r="AL170" s="132"/>
      <c r="AM170" s="132"/>
      <c r="AN170" s="132"/>
      <c r="AO170" s="132"/>
      <c r="AP170" s="132"/>
      <c r="AQ170" s="132"/>
      <c r="AR170" s="132"/>
      <c r="AS170" s="132"/>
      <c r="AT170" s="132"/>
      <c r="AU170" s="132"/>
      <c r="AV170" s="132"/>
      <c r="AW170" s="132"/>
      <c r="AX170" s="132"/>
      <c r="AY170" s="132"/>
      <c r="AZ170" s="132"/>
      <c r="BA170" s="132"/>
      <c r="BB170" s="132"/>
      <c r="BC170" s="132"/>
      <c r="BD170" s="132"/>
      <c r="BE170" s="132"/>
      <c r="BF170" s="132"/>
      <c r="BG170" s="132"/>
      <c r="BH170" s="132"/>
      <c r="BI170" s="132"/>
      <c r="BJ170" s="132"/>
      <c r="BK170" s="132"/>
      <c r="BL170" s="132"/>
      <c r="BM170" s="132"/>
      <c r="BN170" s="132"/>
      <c r="BO170" s="132"/>
      <c r="BP170" s="132"/>
      <c r="BQ170" s="132"/>
      <c r="BR170" s="132"/>
      <c r="BS170" s="132"/>
      <c r="BT170" s="132"/>
      <c r="BU170" s="132"/>
      <c r="BV170" s="132"/>
      <c r="BW170" s="132"/>
      <c r="BX170" s="132"/>
      <c r="BY170" s="132"/>
    </row>
    <row r="171" spans="2:77">
      <c r="B171" s="132"/>
      <c r="C171" s="132"/>
      <c r="D171" s="132"/>
      <c r="E171" s="132"/>
      <c r="F171" s="132"/>
      <c r="G171" s="132"/>
      <c r="H171" s="132"/>
      <c r="I171" s="132"/>
      <c r="J171" s="132"/>
      <c r="K171" s="132"/>
      <c r="L171" s="132"/>
      <c r="M171" s="132"/>
      <c r="N171" s="132"/>
      <c r="O171" s="132"/>
      <c r="P171" s="132"/>
      <c r="Q171" s="132"/>
      <c r="R171" s="132"/>
      <c r="S171" s="132"/>
      <c r="T171" s="132"/>
      <c r="U171" s="132"/>
      <c r="V171" s="132"/>
      <c r="W171" s="132"/>
      <c r="X171" s="132"/>
      <c r="Y171" s="132"/>
      <c r="Z171" s="132"/>
      <c r="AA171" s="132"/>
      <c r="AB171" s="132"/>
      <c r="AC171" s="132"/>
      <c r="AD171" s="132"/>
      <c r="AE171" s="132"/>
      <c r="AF171" s="132"/>
      <c r="AG171" s="132"/>
      <c r="AH171" s="132"/>
      <c r="AI171" s="132"/>
      <c r="AJ171" s="132"/>
      <c r="AK171" s="132"/>
      <c r="AL171" s="132"/>
      <c r="AM171" s="132"/>
      <c r="AN171" s="132"/>
      <c r="AO171" s="132"/>
      <c r="AP171" s="132"/>
      <c r="AQ171" s="132"/>
      <c r="AR171" s="132"/>
      <c r="AS171" s="132"/>
      <c r="AT171" s="132"/>
      <c r="AU171" s="132"/>
      <c r="AV171" s="132"/>
      <c r="AW171" s="132"/>
      <c r="AX171" s="132"/>
      <c r="AY171" s="132"/>
      <c r="AZ171" s="132"/>
      <c r="BA171" s="132"/>
      <c r="BB171" s="132"/>
      <c r="BC171" s="132"/>
      <c r="BD171" s="132"/>
      <c r="BE171" s="132"/>
      <c r="BF171" s="132"/>
      <c r="BG171" s="132"/>
      <c r="BH171" s="132"/>
      <c r="BI171" s="132"/>
      <c r="BJ171" s="132"/>
      <c r="BK171" s="132"/>
      <c r="BL171" s="132"/>
      <c r="BM171" s="132"/>
      <c r="BN171" s="132"/>
      <c r="BO171" s="132"/>
      <c r="BP171" s="132"/>
      <c r="BQ171" s="132"/>
      <c r="BR171" s="132"/>
      <c r="BS171" s="132"/>
      <c r="BT171" s="132"/>
      <c r="BU171" s="132"/>
      <c r="BV171" s="132"/>
      <c r="BW171" s="132"/>
      <c r="BX171" s="132"/>
      <c r="BY171" s="132"/>
    </row>
    <row r="172" spans="2:77">
      <c r="B172" s="132"/>
      <c r="C172" s="132"/>
      <c r="D172" s="132"/>
      <c r="E172" s="132"/>
      <c r="F172" s="132"/>
      <c r="G172" s="132"/>
      <c r="H172" s="132"/>
      <c r="I172" s="132"/>
      <c r="J172" s="132"/>
      <c r="K172" s="132"/>
      <c r="L172" s="132"/>
      <c r="M172" s="132"/>
      <c r="N172" s="132"/>
      <c r="O172" s="132"/>
      <c r="P172" s="132"/>
      <c r="Q172" s="132"/>
      <c r="R172" s="132"/>
      <c r="S172" s="132"/>
      <c r="T172" s="132"/>
      <c r="U172" s="132"/>
      <c r="V172" s="132"/>
      <c r="W172" s="132"/>
      <c r="X172" s="132"/>
      <c r="Y172" s="132"/>
      <c r="Z172" s="132"/>
      <c r="AA172" s="132"/>
      <c r="AB172" s="132"/>
      <c r="AC172" s="132"/>
      <c r="AD172" s="132"/>
      <c r="AE172" s="132"/>
      <c r="AF172" s="132"/>
      <c r="AG172" s="132"/>
      <c r="AH172" s="132"/>
      <c r="AI172" s="132"/>
      <c r="AJ172" s="132"/>
      <c r="AK172" s="132"/>
      <c r="AL172" s="132"/>
      <c r="AM172" s="132"/>
      <c r="AN172" s="132"/>
      <c r="AO172" s="132"/>
      <c r="AP172" s="132"/>
      <c r="AQ172" s="132"/>
      <c r="AR172" s="132"/>
      <c r="AS172" s="132"/>
      <c r="AT172" s="132"/>
      <c r="AU172" s="132"/>
      <c r="AV172" s="132"/>
      <c r="AW172" s="132"/>
      <c r="AX172" s="132"/>
      <c r="AY172" s="132"/>
      <c r="AZ172" s="132"/>
      <c r="BA172" s="132"/>
      <c r="BB172" s="132"/>
      <c r="BC172" s="132"/>
      <c r="BD172" s="132"/>
      <c r="BE172" s="132"/>
      <c r="BF172" s="132"/>
      <c r="BG172" s="132"/>
      <c r="BH172" s="132"/>
      <c r="BI172" s="132"/>
      <c r="BJ172" s="132"/>
      <c r="BK172" s="132"/>
      <c r="BL172" s="132"/>
      <c r="BM172" s="132"/>
      <c r="BN172" s="132"/>
      <c r="BO172" s="132"/>
      <c r="BP172" s="132"/>
      <c r="BQ172" s="132"/>
      <c r="BR172" s="132"/>
      <c r="BS172" s="132"/>
      <c r="BT172" s="132"/>
      <c r="BU172" s="132"/>
      <c r="BV172" s="132"/>
      <c r="BW172" s="132"/>
      <c r="BX172" s="132"/>
      <c r="BY172" s="132"/>
    </row>
    <row r="173" spans="2:77">
      <c r="B173" s="132"/>
      <c r="C173" s="132"/>
      <c r="D173" s="132"/>
      <c r="E173" s="132"/>
      <c r="F173" s="132"/>
      <c r="G173" s="132"/>
      <c r="H173" s="132"/>
      <c r="I173" s="132"/>
      <c r="J173" s="132"/>
      <c r="K173" s="132"/>
      <c r="L173" s="132"/>
      <c r="M173" s="132"/>
      <c r="N173" s="132"/>
      <c r="O173" s="132"/>
      <c r="P173" s="132"/>
      <c r="Q173" s="132"/>
      <c r="R173" s="132"/>
      <c r="S173" s="132"/>
      <c r="T173" s="132"/>
      <c r="U173" s="132"/>
      <c r="V173" s="132"/>
      <c r="W173" s="132"/>
      <c r="X173" s="132"/>
      <c r="Y173" s="132"/>
      <c r="Z173" s="132"/>
      <c r="AA173" s="132"/>
      <c r="AB173" s="132"/>
      <c r="AC173" s="132"/>
      <c r="AD173" s="132"/>
      <c r="AE173" s="132"/>
      <c r="AF173" s="132"/>
      <c r="AG173" s="132"/>
      <c r="AH173" s="132"/>
      <c r="AI173" s="132"/>
      <c r="AJ173" s="132"/>
      <c r="AK173" s="132"/>
      <c r="AL173" s="132"/>
      <c r="AM173" s="132"/>
      <c r="AN173" s="132"/>
      <c r="AO173" s="132"/>
      <c r="AP173" s="132"/>
      <c r="AQ173" s="132"/>
      <c r="AR173" s="132"/>
      <c r="AS173" s="132"/>
      <c r="AT173" s="132"/>
      <c r="AU173" s="132"/>
      <c r="AV173" s="132"/>
      <c r="AW173" s="132"/>
      <c r="AX173" s="132"/>
      <c r="AY173" s="132"/>
      <c r="AZ173" s="132"/>
      <c r="BA173" s="132"/>
      <c r="BB173" s="132"/>
      <c r="BC173" s="132"/>
      <c r="BD173" s="132"/>
      <c r="BE173" s="132"/>
      <c r="BF173" s="132"/>
      <c r="BG173" s="132"/>
      <c r="BH173" s="132"/>
      <c r="BI173" s="132"/>
      <c r="BJ173" s="132"/>
      <c r="BK173" s="132"/>
      <c r="BL173" s="132"/>
      <c r="BM173" s="132"/>
      <c r="BN173" s="132"/>
      <c r="BO173" s="132"/>
      <c r="BP173" s="132"/>
      <c r="BQ173" s="132"/>
      <c r="BR173" s="132"/>
      <c r="BS173" s="132"/>
      <c r="BT173" s="132"/>
      <c r="BU173" s="132"/>
      <c r="BV173" s="132"/>
      <c r="BW173" s="132"/>
      <c r="BX173" s="132"/>
      <c r="BY173" s="132"/>
    </row>
    <row r="174" spans="2:77">
      <c r="B174" s="132"/>
      <c r="C174" s="132"/>
      <c r="D174" s="132"/>
      <c r="E174" s="132"/>
      <c r="F174" s="132"/>
      <c r="G174" s="132"/>
      <c r="H174" s="132"/>
      <c r="I174" s="132"/>
      <c r="J174" s="132"/>
      <c r="K174" s="132"/>
      <c r="L174" s="132"/>
      <c r="M174" s="132"/>
      <c r="N174" s="132"/>
      <c r="O174" s="132"/>
      <c r="P174" s="132"/>
      <c r="Q174" s="132"/>
      <c r="R174" s="132"/>
      <c r="S174" s="132"/>
      <c r="T174" s="132"/>
      <c r="U174" s="132"/>
      <c r="V174" s="132"/>
      <c r="W174" s="132"/>
      <c r="X174" s="132"/>
      <c r="Y174" s="132"/>
      <c r="Z174" s="132"/>
      <c r="AA174" s="132"/>
      <c r="AB174" s="132"/>
      <c r="AC174" s="132"/>
      <c r="AD174" s="132"/>
      <c r="AE174" s="132"/>
      <c r="AF174" s="132"/>
      <c r="AG174" s="132"/>
      <c r="AH174" s="132"/>
      <c r="AI174" s="132"/>
      <c r="AJ174" s="132"/>
      <c r="AK174" s="132"/>
      <c r="AL174" s="132"/>
      <c r="AM174" s="132"/>
      <c r="AN174" s="132"/>
      <c r="AO174" s="132"/>
      <c r="AP174" s="132"/>
      <c r="AQ174" s="132"/>
      <c r="AR174" s="132"/>
      <c r="AS174" s="132"/>
      <c r="AT174" s="132"/>
      <c r="AU174" s="132"/>
      <c r="AV174" s="132"/>
      <c r="AW174" s="132"/>
      <c r="AX174" s="132"/>
      <c r="AY174" s="132"/>
      <c r="AZ174" s="132"/>
      <c r="BA174" s="132"/>
      <c r="BB174" s="132"/>
      <c r="BC174" s="132"/>
      <c r="BD174" s="132"/>
      <c r="BE174" s="132"/>
      <c r="BF174" s="132"/>
      <c r="BG174" s="132"/>
      <c r="BH174" s="132"/>
      <c r="BI174" s="132"/>
      <c r="BJ174" s="132"/>
      <c r="BK174" s="132"/>
      <c r="BL174" s="132"/>
      <c r="BM174" s="132"/>
      <c r="BN174" s="132"/>
      <c r="BO174" s="132"/>
      <c r="BP174" s="132"/>
      <c r="BQ174" s="132"/>
      <c r="BR174" s="132"/>
      <c r="BS174" s="132"/>
      <c r="BT174" s="132"/>
      <c r="BU174" s="132"/>
      <c r="BV174" s="132"/>
      <c r="BW174" s="132"/>
      <c r="BX174" s="132"/>
      <c r="BY174" s="132"/>
    </row>
    <row r="175" spans="2:77">
      <c r="B175" s="132"/>
      <c r="C175" s="132"/>
      <c r="D175" s="132"/>
      <c r="E175" s="132"/>
      <c r="F175" s="132"/>
      <c r="G175" s="132"/>
      <c r="H175" s="132"/>
      <c r="I175" s="132"/>
      <c r="J175" s="132"/>
      <c r="K175" s="132"/>
      <c r="L175" s="132"/>
      <c r="M175" s="132"/>
      <c r="N175" s="132"/>
      <c r="O175" s="132"/>
      <c r="P175" s="132"/>
      <c r="Q175" s="132"/>
      <c r="R175" s="132"/>
      <c r="S175" s="132"/>
      <c r="T175" s="132"/>
      <c r="U175" s="132"/>
      <c r="V175" s="132"/>
      <c r="W175" s="132"/>
      <c r="X175" s="132"/>
      <c r="Y175" s="132"/>
      <c r="Z175" s="132"/>
      <c r="AA175" s="132"/>
      <c r="AB175" s="132"/>
      <c r="AC175" s="132"/>
      <c r="AD175" s="132"/>
      <c r="AE175" s="132"/>
      <c r="AF175" s="132"/>
      <c r="AG175" s="132"/>
      <c r="AH175" s="132"/>
      <c r="AI175" s="132"/>
      <c r="AJ175" s="132"/>
      <c r="AK175" s="132"/>
      <c r="AL175" s="132"/>
      <c r="AM175" s="132"/>
      <c r="AN175" s="132"/>
      <c r="AO175" s="132"/>
      <c r="AP175" s="132"/>
      <c r="AQ175" s="132"/>
      <c r="AR175" s="132"/>
      <c r="AS175" s="132"/>
      <c r="AT175" s="132"/>
      <c r="AU175" s="132"/>
      <c r="AV175" s="132"/>
      <c r="AW175" s="132"/>
      <c r="AX175" s="132"/>
      <c r="AY175" s="132"/>
      <c r="AZ175" s="132"/>
      <c r="BA175" s="132"/>
      <c r="BB175" s="132"/>
      <c r="BC175" s="132"/>
      <c r="BD175" s="132"/>
      <c r="BE175" s="132"/>
      <c r="BF175" s="132"/>
      <c r="BG175" s="132"/>
      <c r="BH175" s="132"/>
      <c r="BI175" s="132"/>
      <c r="BJ175" s="132"/>
      <c r="BK175" s="132"/>
      <c r="BL175" s="132"/>
      <c r="BM175" s="132"/>
      <c r="BN175" s="132"/>
      <c r="BO175" s="132"/>
      <c r="BP175" s="132"/>
      <c r="BQ175" s="132"/>
      <c r="BR175" s="132"/>
      <c r="BS175" s="132"/>
      <c r="BT175" s="132"/>
      <c r="BU175" s="132"/>
      <c r="BV175" s="132"/>
      <c r="BW175" s="132"/>
      <c r="BX175" s="132"/>
      <c r="BY175" s="132"/>
    </row>
    <row r="176" spans="2:77">
      <c r="B176" s="132"/>
      <c r="C176" s="132"/>
      <c r="D176" s="132"/>
      <c r="E176" s="132"/>
      <c r="F176" s="132"/>
      <c r="G176" s="132"/>
      <c r="H176" s="132"/>
      <c r="I176" s="132"/>
      <c r="J176" s="132"/>
      <c r="K176" s="132"/>
      <c r="L176" s="132"/>
      <c r="M176" s="132"/>
      <c r="N176" s="132"/>
      <c r="O176" s="132"/>
      <c r="P176" s="132"/>
      <c r="Q176" s="132"/>
      <c r="R176" s="132"/>
      <c r="S176" s="132"/>
      <c r="T176" s="132"/>
      <c r="U176" s="132"/>
      <c r="V176" s="132"/>
      <c r="W176" s="132"/>
      <c r="X176" s="132"/>
      <c r="Y176" s="132"/>
      <c r="Z176" s="132"/>
      <c r="AA176" s="132"/>
      <c r="AB176" s="132"/>
      <c r="AC176" s="132"/>
      <c r="AD176" s="132"/>
      <c r="AE176" s="132"/>
      <c r="AF176" s="132"/>
      <c r="AG176" s="132"/>
      <c r="AH176" s="132"/>
      <c r="AI176" s="132"/>
      <c r="AJ176" s="132"/>
      <c r="AK176" s="132"/>
      <c r="AL176" s="132"/>
      <c r="AM176" s="132"/>
      <c r="AN176" s="132"/>
      <c r="AO176" s="132"/>
      <c r="AP176" s="132"/>
      <c r="AQ176" s="132"/>
      <c r="AR176" s="132"/>
      <c r="AS176" s="132"/>
      <c r="AT176" s="132"/>
      <c r="AU176" s="132"/>
      <c r="AV176" s="132"/>
      <c r="AW176" s="132"/>
      <c r="AX176" s="132"/>
      <c r="AY176" s="132"/>
      <c r="AZ176" s="132"/>
      <c r="BA176" s="132"/>
      <c r="BB176" s="132"/>
      <c r="BC176" s="132"/>
      <c r="BD176" s="132"/>
      <c r="BE176" s="132"/>
      <c r="BF176" s="132"/>
      <c r="BG176" s="132"/>
      <c r="BH176" s="132"/>
      <c r="BI176" s="132"/>
      <c r="BJ176" s="132"/>
      <c r="BK176" s="132"/>
      <c r="BL176" s="132"/>
      <c r="BM176" s="132"/>
      <c r="BN176" s="132"/>
      <c r="BO176" s="132"/>
      <c r="BP176" s="132"/>
      <c r="BQ176" s="132"/>
      <c r="BR176" s="132"/>
      <c r="BS176" s="132"/>
      <c r="BT176" s="132"/>
      <c r="BU176" s="132"/>
      <c r="BV176" s="132"/>
      <c r="BW176" s="132"/>
      <c r="BX176" s="132"/>
      <c r="BY176" s="132"/>
    </row>
    <row r="177" spans="2:77">
      <c r="B177" s="132"/>
      <c r="C177" s="132"/>
      <c r="D177" s="132"/>
      <c r="E177" s="132"/>
      <c r="F177" s="132"/>
      <c r="G177" s="132"/>
      <c r="H177" s="132"/>
      <c r="I177" s="132"/>
      <c r="J177" s="132"/>
      <c r="K177" s="132"/>
      <c r="L177" s="132"/>
      <c r="M177" s="132"/>
      <c r="N177" s="132"/>
      <c r="O177" s="132"/>
      <c r="P177" s="132"/>
      <c r="Q177" s="132"/>
      <c r="R177" s="132"/>
      <c r="S177" s="132"/>
      <c r="T177" s="132"/>
      <c r="U177" s="132"/>
      <c r="V177" s="132"/>
      <c r="W177" s="132"/>
      <c r="X177" s="132"/>
      <c r="Y177" s="132"/>
      <c r="Z177" s="132"/>
      <c r="AA177" s="132"/>
      <c r="AB177" s="132"/>
      <c r="AC177" s="132"/>
      <c r="AD177" s="132"/>
      <c r="AE177" s="132"/>
      <c r="AF177" s="132"/>
      <c r="AG177" s="132"/>
      <c r="AH177" s="132"/>
      <c r="AI177" s="132"/>
      <c r="AJ177" s="132"/>
      <c r="AK177" s="132"/>
      <c r="AL177" s="132"/>
      <c r="AM177" s="132"/>
      <c r="AN177" s="132"/>
      <c r="AO177" s="132"/>
      <c r="AP177" s="132"/>
      <c r="AQ177" s="132"/>
      <c r="AR177" s="132"/>
      <c r="AS177" s="132"/>
      <c r="AT177" s="132"/>
      <c r="AU177" s="132"/>
      <c r="AV177" s="132"/>
      <c r="AW177" s="132"/>
      <c r="AX177" s="132"/>
      <c r="AY177" s="132"/>
      <c r="AZ177" s="132"/>
      <c r="BA177" s="132"/>
      <c r="BB177" s="132"/>
      <c r="BC177" s="132"/>
      <c r="BD177" s="132"/>
      <c r="BE177" s="132"/>
      <c r="BF177" s="132"/>
      <c r="BG177" s="132"/>
      <c r="BH177" s="132"/>
      <c r="BI177" s="132"/>
      <c r="BJ177" s="132"/>
      <c r="BK177" s="132"/>
      <c r="BL177" s="132"/>
      <c r="BM177" s="132"/>
      <c r="BN177" s="132"/>
      <c r="BO177" s="132"/>
      <c r="BP177" s="132"/>
      <c r="BQ177" s="132"/>
      <c r="BR177" s="132"/>
      <c r="BS177" s="132"/>
      <c r="BT177" s="132"/>
      <c r="BU177" s="132"/>
      <c r="BV177" s="132"/>
      <c r="BW177" s="132"/>
      <c r="BX177" s="132"/>
      <c r="BY177" s="132"/>
    </row>
    <row r="178" spans="2:77">
      <c r="B178" s="132"/>
      <c r="C178" s="132"/>
      <c r="D178" s="132"/>
      <c r="E178" s="132"/>
      <c r="F178" s="132"/>
      <c r="G178" s="132"/>
      <c r="H178" s="132"/>
      <c r="I178" s="132"/>
      <c r="J178" s="132"/>
      <c r="K178" s="132"/>
      <c r="L178" s="132"/>
      <c r="M178" s="132"/>
      <c r="N178" s="132"/>
      <c r="O178" s="132"/>
      <c r="P178" s="132"/>
      <c r="Q178" s="132"/>
      <c r="R178" s="132"/>
      <c r="S178" s="132"/>
      <c r="T178" s="132"/>
      <c r="U178" s="132"/>
      <c r="V178" s="132"/>
      <c r="W178" s="132"/>
      <c r="X178" s="132"/>
      <c r="Y178" s="132"/>
      <c r="Z178" s="132"/>
      <c r="AA178" s="132"/>
      <c r="AB178" s="132"/>
      <c r="AC178" s="132"/>
      <c r="AD178" s="132"/>
      <c r="AE178" s="132"/>
      <c r="AF178" s="132"/>
      <c r="AG178" s="132"/>
      <c r="AH178" s="132"/>
      <c r="AI178" s="132"/>
      <c r="AJ178" s="132"/>
      <c r="AK178" s="132"/>
      <c r="AL178" s="132"/>
      <c r="AM178" s="132"/>
      <c r="AN178" s="132"/>
      <c r="AO178" s="132"/>
      <c r="AP178" s="132"/>
      <c r="AQ178" s="132"/>
      <c r="AR178" s="132"/>
      <c r="AS178" s="132"/>
      <c r="AT178" s="132"/>
      <c r="AU178" s="132"/>
      <c r="AV178" s="132"/>
      <c r="AW178" s="132"/>
      <c r="AX178" s="132"/>
      <c r="AY178" s="132"/>
      <c r="AZ178" s="132"/>
      <c r="BA178" s="132"/>
      <c r="BB178" s="132"/>
      <c r="BC178" s="132"/>
      <c r="BD178" s="132"/>
      <c r="BE178" s="132"/>
      <c r="BF178" s="132"/>
      <c r="BG178" s="132"/>
      <c r="BH178" s="132"/>
      <c r="BI178" s="132"/>
      <c r="BJ178" s="132"/>
      <c r="BK178" s="132"/>
      <c r="BL178" s="132"/>
      <c r="BM178" s="132"/>
      <c r="BN178" s="132"/>
      <c r="BO178" s="132"/>
      <c r="BP178" s="132"/>
      <c r="BQ178" s="132"/>
      <c r="BR178" s="132"/>
      <c r="BS178" s="132"/>
      <c r="BT178" s="132"/>
      <c r="BU178" s="132"/>
      <c r="BV178" s="132"/>
      <c r="BW178" s="132"/>
      <c r="BX178" s="132"/>
      <c r="BY178" s="132"/>
    </row>
    <row r="179" spans="2:77">
      <c r="B179" s="132"/>
      <c r="C179" s="132"/>
      <c r="D179" s="132"/>
      <c r="E179" s="132"/>
      <c r="F179" s="132"/>
      <c r="G179" s="132"/>
      <c r="H179" s="132"/>
      <c r="I179" s="132"/>
      <c r="J179" s="132"/>
      <c r="K179" s="132"/>
      <c r="L179" s="132"/>
      <c r="M179" s="132"/>
      <c r="N179" s="132"/>
      <c r="O179" s="132"/>
      <c r="P179" s="132"/>
      <c r="Q179" s="132"/>
      <c r="R179" s="132"/>
      <c r="S179" s="132"/>
      <c r="T179" s="132"/>
      <c r="U179" s="132"/>
    </row>
    <row r="180" spans="2:77">
      <c r="B180" s="132"/>
      <c r="C180" s="132"/>
      <c r="D180" s="132"/>
      <c r="E180" s="132"/>
      <c r="F180" s="132"/>
      <c r="G180" s="132"/>
      <c r="H180" s="132"/>
      <c r="I180" s="132"/>
      <c r="J180" s="132"/>
      <c r="K180" s="132"/>
      <c r="L180" s="132"/>
      <c r="M180" s="132"/>
      <c r="N180" s="132"/>
      <c r="O180" s="132"/>
      <c r="P180" s="132"/>
      <c r="Q180" s="132"/>
      <c r="R180" s="132"/>
      <c r="S180" s="132"/>
      <c r="T180" s="132"/>
      <c r="U180" s="132"/>
    </row>
    <row r="181" spans="2:77">
      <c r="B181" s="132"/>
      <c r="C181" s="132"/>
      <c r="D181" s="132"/>
      <c r="E181" s="132"/>
      <c r="F181" s="132"/>
      <c r="G181" s="132"/>
      <c r="H181" s="132"/>
      <c r="I181" s="132"/>
      <c r="J181" s="132"/>
      <c r="K181" s="132"/>
      <c r="L181" s="132"/>
      <c r="M181" s="132"/>
      <c r="N181" s="132"/>
      <c r="O181" s="132"/>
      <c r="P181" s="132"/>
      <c r="Q181" s="132"/>
      <c r="R181" s="132"/>
      <c r="S181" s="132"/>
      <c r="T181" s="132"/>
      <c r="U181" s="132"/>
    </row>
    <row r="182" spans="2:77">
      <c r="B182" s="132"/>
      <c r="C182" s="132"/>
      <c r="D182" s="132"/>
      <c r="E182" s="132"/>
      <c r="F182" s="132"/>
      <c r="G182" s="132"/>
      <c r="H182" s="132"/>
      <c r="I182" s="132"/>
      <c r="J182" s="132"/>
      <c r="K182" s="132"/>
      <c r="L182" s="132"/>
      <c r="M182" s="132"/>
      <c r="N182" s="132"/>
      <c r="O182" s="132"/>
      <c r="P182" s="132"/>
      <c r="Q182" s="132"/>
      <c r="R182" s="132"/>
      <c r="S182" s="132"/>
      <c r="T182" s="132"/>
      <c r="U182" s="132"/>
    </row>
    <row r="183" spans="2:77">
      <c r="B183" s="132"/>
      <c r="C183" s="132"/>
      <c r="D183" s="132"/>
      <c r="E183" s="132"/>
      <c r="F183" s="132"/>
      <c r="G183" s="132"/>
      <c r="H183" s="132"/>
      <c r="I183" s="132"/>
      <c r="J183" s="132"/>
      <c r="K183" s="132"/>
      <c r="L183" s="132"/>
      <c r="M183" s="132"/>
      <c r="N183" s="132"/>
      <c r="O183" s="132"/>
      <c r="P183" s="132"/>
      <c r="Q183" s="132"/>
      <c r="R183" s="132"/>
      <c r="S183" s="132"/>
      <c r="T183" s="132"/>
      <c r="U183" s="132"/>
    </row>
    <row r="184" spans="2:77">
      <c r="B184" s="132"/>
      <c r="C184" s="132"/>
      <c r="D184" s="132"/>
      <c r="E184" s="132"/>
      <c r="F184" s="132"/>
      <c r="G184" s="132"/>
      <c r="H184" s="132"/>
      <c r="I184" s="132"/>
      <c r="J184" s="132"/>
      <c r="K184" s="132"/>
      <c r="L184" s="132"/>
      <c r="M184" s="132"/>
      <c r="N184" s="132"/>
      <c r="O184" s="132"/>
      <c r="P184" s="132"/>
      <c r="Q184" s="132"/>
      <c r="R184" s="132"/>
      <c r="S184" s="132"/>
      <c r="T184" s="132"/>
      <c r="U184" s="132"/>
    </row>
    <row r="185" spans="2:77">
      <c r="Q185" s="132"/>
      <c r="R185" s="132"/>
      <c r="S185" s="132"/>
      <c r="T185" s="132"/>
      <c r="U185" s="132"/>
    </row>
  </sheetData>
  <sheetProtection selectLockedCells="1"/>
  <mergeCells count="52">
    <mergeCell ref="C20:G20"/>
    <mergeCell ref="L7:L8"/>
    <mergeCell ref="L19:L20"/>
    <mergeCell ref="K6:M6"/>
    <mergeCell ref="C9:F9"/>
    <mergeCell ref="C13:F13"/>
    <mergeCell ref="C14:F14"/>
    <mergeCell ref="C15:F15"/>
    <mergeCell ref="C7:F7"/>
    <mergeCell ref="C8:F8"/>
    <mergeCell ref="L39:L40"/>
    <mergeCell ref="C28:G28"/>
    <mergeCell ref="C29:F29"/>
    <mergeCell ref="C39:G39"/>
    <mergeCell ref="C40:F40"/>
    <mergeCell ref="K4:L4"/>
    <mergeCell ref="K5:L5"/>
    <mergeCell ref="N28:N29"/>
    <mergeCell ref="N39:N40"/>
    <mergeCell ref="C22:G22"/>
    <mergeCell ref="F4:I4"/>
    <mergeCell ref="F5:I5"/>
    <mergeCell ref="C30:F30"/>
    <mergeCell ref="C31:F31"/>
    <mergeCell ref="C32:F32"/>
    <mergeCell ref="C33:F33"/>
    <mergeCell ref="C34:F34"/>
    <mergeCell ref="C35:F35"/>
    <mergeCell ref="C36:F36"/>
    <mergeCell ref="C4:E5"/>
    <mergeCell ref="L28:L29"/>
    <mergeCell ref="B51:C51"/>
    <mergeCell ref="D51:F51"/>
    <mergeCell ref="I51:I52"/>
    <mergeCell ref="B52:C52"/>
    <mergeCell ref="D52:F52"/>
    <mergeCell ref="C46:F46"/>
    <mergeCell ref="C47:F47"/>
    <mergeCell ref="C48:F48"/>
    <mergeCell ref="C10:F10"/>
    <mergeCell ref="C11:F11"/>
    <mergeCell ref="C12:F12"/>
    <mergeCell ref="C41:F41"/>
    <mergeCell ref="C42:F42"/>
    <mergeCell ref="C43:F43"/>
    <mergeCell ref="C44:F44"/>
    <mergeCell ref="C45:F45"/>
    <mergeCell ref="C21:G21"/>
    <mergeCell ref="C23:G23"/>
    <mergeCell ref="C24:G24"/>
    <mergeCell ref="C25:G25"/>
    <mergeCell ref="C19:G19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67" orientation="landscape" r:id="rId1"/>
  <headerFooter>
    <oddFooter>&amp;Z&amp;F</oddFooter>
  </headerFooter>
  <ignoredErrors>
    <ignoredError xmlns:x16r3="http://schemas.microsoft.com/office/spreadsheetml/2018/08/main" sqref="F5" x16r3:misleadingFormat="1"/>
  </ignoredError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E1C39-0061-4005-B737-6C39E517AECD}">
  <sheetPr>
    <tabColor theme="1" tint="4.9989318521683403E-2"/>
    <pageSetUpPr fitToPage="1"/>
  </sheetPr>
  <dimension ref="A1:AW190"/>
  <sheetViews>
    <sheetView showZeros="0" topLeftCell="A4" workbookViewId="0">
      <selection activeCell="C13" sqref="C13:F13"/>
    </sheetView>
  </sheetViews>
  <sheetFormatPr baseColWidth="10" defaultRowHeight="12.75" outlineLevelRow="1"/>
  <cols>
    <col min="1" max="1" width="4.28515625" customWidth="1"/>
    <col min="2" max="2" width="16.28515625" customWidth="1"/>
    <col min="3" max="3" width="18" customWidth="1"/>
    <col min="4" max="4" width="11.28515625" customWidth="1"/>
    <col min="5" max="6" width="17" customWidth="1"/>
    <col min="7" max="7" width="17.140625" customWidth="1"/>
    <col min="8" max="8" width="1.5703125" customWidth="1"/>
    <col min="9" max="9" width="14.85546875"/>
    <col min="10" max="10" width="5.7109375" customWidth="1"/>
    <col min="11" max="11" width="17.85546875" customWidth="1"/>
    <col min="12" max="12" width="22.7109375" customWidth="1"/>
    <col min="13" max="14" width="14.85546875"/>
    <col min="15" max="15" width="12.5703125" customWidth="1"/>
  </cols>
  <sheetData>
    <row r="1" spans="1:44" ht="49.5" hidden="1" customHeight="1" outlineLevel="1">
      <c r="K1" s="34" t="s">
        <v>45</v>
      </c>
      <c r="L1" s="35" t="s">
        <v>48</v>
      </c>
      <c r="M1" s="424">
        <v>1</v>
      </c>
      <c r="O1" s="109">
        <f>5/115</f>
        <v>4.3478260869565216E-2</v>
      </c>
      <c r="P1" s="109">
        <f>5/105</f>
        <v>4.7619047619047616E-2</v>
      </c>
      <c r="Q1" s="109">
        <f>9.975/109.975</f>
        <v>9.0702432370993402E-2</v>
      </c>
      <c r="R1" s="109">
        <f>5/114.975</f>
        <v>4.3487714720591437E-2</v>
      </c>
      <c r="S1" s="109">
        <v>0.5</v>
      </c>
      <c r="T1" s="109">
        <f>9.975/114.975</f>
        <v>8.6757990867579904E-2</v>
      </c>
    </row>
    <row r="2" spans="1:44" hidden="1" outlineLevel="1">
      <c r="K2" s="36"/>
      <c r="L2" s="36"/>
      <c r="M2" s="36"/>
      <c r="O2" s="110" t="s">
        <v>49</v>
      </c>
      <c r="P2" s="110" t="s">
        <v>39</v>
      </c>
      <c r="Q2" s="110" t="s">
        <v>50</v>
      </c>
      <c r="R2" s="110" t="s">
        <v>51</v>
      </c>
      <c r="S2" s="110"/>
      <c r="T2" s="110" t="s">
        <v>54</v>
      </c>
    </row>
    <row r="3" spans="1:44" ht="13.5" hidden="1" outlineLevel="1" thickBot="1"/>
    <row r="4" spans="1:44" ht="16.5" customHeight="1" collapsed="1" thickBot="1">
      <c r="A4" s="132"/>
      <c r="B4" s="578"/>
      <c r="C4" s="833"/>
      <c r="D4" s="834"/>
      <c r="E4" s="835"/>
      <c r="F4" s="795" t="s">
        <v>0</v>
      </c>
      <c r="G4" s="796"/>
      <c r="H4" s="796"/>
      <c r="I4" s="797"/>
      <c r="J4" s="133"/>
      <c r="K4" s="781" t="s">
        <v>31</v>
      </c>
      <c r="L4" s="721"/>
      <c r="M4" s="722"/>
      <c r="N4" s="22" t="s">
        <v>30</v>
      </c>
      <c r="O4" s="135"/>
      <c r="P4" s="135"/>
      <c r="Q4" s="132"/>
      <c r="R4" s="132"/>
      <c r="S4" s="135"/>
      <c r="T4" s="135"/>
      <c r="U4" s="135"/>
      <c r="V4" s="135"/>
      <c r="W4" s="135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</row>
    <row r="5" spans="1:44" ht="35.25" customHeight="1" thickBot="1">
      <c r="A5" s="132"/>
      <c r="B5" s="578"/>
      <c r="C5" s="836"/>
      <c r="D5" s="837"/>
      <c r="E5" s="838"/>
      <c r="F5" s="798" t="str">
        <f>'Time Sheet - Shop - Site '!H2</f>
        <v>Nom complet</v>
      </c>
      <c r="G5" s="799"/>
      <c r="H5" s="799"/>
      <c r="I5" s="800"/>
      <c r="J5" s="141"/>
      <c r="K5" s="792">
        <f>LOOKUP(N5,Period!A3:A55,Period!C3:C55)</f>
        <v>45654</v>
      </c>
      <c r="L5" s="793"/>
      <c r="M5" s="794"/>
      <c r="N5" s="105">
        <f>'Time Sheet - Shop - Site '!P2</f>
        <v>1</v>
      </c>
      <c r="O5" s="135"/>
      <c r="P5" s="135"/>
      <c r="Q5" s="135"/>
      <c r="R5" s="135"/>
      <c r="S5" s="135"/>
      <c r="T5" s="135"/>
      <c r="U5" s="135"/>
      <c r="V5" s="135"/>
      <c r="W5" s="135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</row>
    <row r="6" spans="1:44" ht="13.5" thickBot="1">
      <c r="A6" s="132"/>
      <c r="B6" s="132"/>
      <c r="C6" s="132"/>
      <c r="D6" s="132"/>
      <c r="E6" s="132"/>
      <c r="G6" s="132"/>
      <c r="I6" s="150">
        <v>40</v>
      </c>
      <c r="J6" s="135"/>
      <c r="K6" s="851" t="s">
        <v>33</v>
      </c>
      <c r="L6" s="852"/>
      <c r="M6" s="852"/>
      <c r="N6" s="853"/>
      <c r="O6" s="135"/>
      <c r="P6" s="135"/>
      <c r="Q6" s="135"/>
      <c r="R6" s="135"/>
      <c r="S6" s="135"/>
      <c r="T6" s="135"/>
      <c r="U6" s="135"/>
      <c r="V6" s="135"/>
      <c r="W6" s="135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</row>
    <row r="7" spans="1:44" ht="26.25" thickBot="1">
      <c r="A7" s="132"/>
      <c r="B7" s="46" t="s">
        <v>2</v>
      </c>
      <c r="C7" s="707" t="s">
        <v>210</v>
      </c>
      <c r="D7" s="709"/>
      <c r="E7" s="709"/>
      <c r="F7" s="708"/>
      <c r="G7" s="32" t="s">
        <v>32</v>
      </c>
      <c r="H7" s="132"/>
      <c r="I7" s="37" t="s">
        <v>71</v>
      </c>
      <c r="J7" s="135"/>
      <c r="K7" s="32" t="s">
        <v>8</v>
      </c>
      <c r="L7" s="32" t="s">
        <v>34</v>
      </c>
      <c r="M7" s="755" t="s">
        <v>72</v>
      </c>
      <c r="N7" s="32" t="s">
        <v>35</v>
      </c>
      <c r="O7" s="135"/>
      <c r="P7" s="135"/>
      <c r="Q7" s="135"/>
      <c r="R7" s="135"/>
      <c r="S7" s="135"/>
      <c r="T7" s="135"/>
      <c r="U7" s="135"/>
      <c r="V7" s="135"/>
      <c r="W7" s="135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2"/>
      <c r="AR7" s="132"/>
    </row>
    <row r="8" spans="1:44" ht="39.75" customHeight="1" thickBot="1">
      <c r="A8" s="132"/>
      <c r="B8" s="38" t="s">
        <v>3</v>
      </c>
      <c r="C8" s="848" t="s">
        <v>211</v>
      </c>
      <c r="D8" s="849"/>
      <c r="E8" s="849"/>
      <c r="F8" s="850"/>
      <c r="G8" s="490">
        <v>0.64</v>
      </c>
      <c r="H8" s="132"/>
      <c r="I8" s="39"/>
      <c r="J8" s="135"/>
      <c r="K8" s="596" t="s">
        <v>39</v>
      </c>
      <c r="L8" s="596" t="s">
        <v>44</v>
      </c>
      <c r="M8" s="716"/>
      <c r="N8" s="38" t="s">
        <v>36</v>
      </c>
      <c r="O8" s="135"/>
      <c r="P8" s="135"/>
      <c r="Q8" s="135"/>
      <c r="R8" s="135"/>
      <c r="S8" s="135"/>
      <c r="T8" s="135"/>
      <c r="U8" s="135"/>
      <c r="V8" s="135"/>
      <c r="W8" s="135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</row>
    <row r="9" spans="1:44">
      <c r="A9" s="132"/>
      <c r="B9" s="202"/>
      <c r="C9" s="769"/>
      <c r="D9" s="770"/>
      <c r="E9" s="770"/>
      <c r="F9" s="771"/>
      <c r="G9" s="99"/>
      <c r="H9" s="135"/>
      <c r="I9" s="28">
        <f t="shared" ref="I9:I15" si="0">+IF(G9-$I$6&gt;0,(G9-$I$6)*$G$8,0)</f>
        <v>0</v>
      </c>
      <c r="J9" s="135"/>
      <c r="K9" s="26">
        <f t="shared" ref="K9:K15" si="1">ROUND(I9*$P$1,2)</f>
        <v>0</v>
      </c>
      <c r="L9" s="26">
        <f t="shared" ref="L9:L15" si="2">ROUND($Q$1*I9,2)*$M$1</f>
        <v>0</v>
      </c>
      <c r="M9" s="221"/>
      <c r="N9" s="26">
        <f>I9-K9-L9</f>
        <v>0</v>
      </c>
      <c r="O9" s="135"/>
      <c r="P9" s="135"/>
      <c r="Q9" s="135"/>
      <c r="R9" s="135"/>
      <c r="S9" s="135"/>
      <c r="T9" s="135"/>
      <c r="U9" s="135"/>
      <c r="V9" s="135"/>
      <c r="W9" s="135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</row>
    <row r="10" spans="1:44">
      <c r="A10" s="132"/>
      <c r="B10" s="203"/>
      <c r="C10" s="766"/>
      <c r="D10" s="767"/>
      <c r="E10" s="767"/>
      <c r="F10" s="768"/>
      <c r="G10" s="100"/>
      <c r="H10" s="135"/>
      <c r="I10" s="27">
        <f t="shared" si="0"/>
        <v>0</v>
      </c>
      <c r="J10" s="135"/>
      <c r="K10" s="27">
        <f t="shared" si="1"/>
        <v>0</v>
      </c>
      <c r="L10" s="27">
        <f t="shared" si="2"/>
        <v>0</v>
      </c>
      <c r="M10" s="215"/>
      <c r="N10" s="27">
        <f>I10-K10-L10</f>
        <v>0</v>
      </c>
      <c r="O10" s="135"/>
      <c r="P10" s="135"/>
      <c r="Q10" s="135"/>
      <c r="R10" s="135"/>
      <c r="S10" s="135"/>
      <c r="T10" s="135"/>
      <c r="U10" s="135"/>
      <c r="V10" s="135"/>
      <c r="W10" s="135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</row>
    <row r="11" spans="1:44">
      <c r="A11" s="132"/>
      <c r="B11" s="203"/>
      <c r="C11" s="766"/>
      <c r="D11" s="767"/>
      <c r="E11" s="767"/>
      <c r="F11" s="768"/>
      <c r="G11" s="100"/>
      <c r="H11" s="135"/>
      <c r="I11" s="27">
        <f t="shared" si="0"/>
        <v>0</v>
      </c>
      <c r="J11" s="135"/>
      <c r="K11" s="27">
        <f t="shared" si="1"/>
        <v>0</v>
      </c>
      <c r="L11" s="27">
        <f t="shared" si="2"/>
        <v>0</v>
      </c>
      <c r="M11" s="215"/>
      <c r="N11" s="27">
        <f>I11-K11-L11</f>
        <v>0</v>
      </c>
      <c r="O11" s="135"/>
      <c r="P11" s="135"/>
      <c r="Q11" s="135"/>
      <c r="R11" s="135"/>
      <c r="S11" s="135"/>
      <c r="T11" s="135"/>
      <c r="U11" s="135"/>
      <c r="V11" s="135"/>
      <c r="W11" s="135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</row>
    <row r="12" spans="1:44">
      <c r="A12" s="132"/>
      <c r="B12" s="203"/>
      <c r="C12" s="766"/>
      <c r="D12" s="767"/>
      <c r="E12" s="767"/>
      <c r="F12" s="768"/>
      <c r="G12" s="100"/>
      <c r="H12" s="135"/>
      <c r="I12" s="27">
        <f t="shared" si="0"/>
        <v>0</v>
      </c>
      <c r="J12" s="135"/>
      <c r="K12" s="28">
        <f t="shared" si="1"/>
        <v>0</v>
      </c>
      <c r="L12" s="28">
        <f t="shared" si="2"/>
        <v>0</v>
      </c>
      <c r="M12" s="222"/>
      <c r="N12" s="28">
        <f>I12-K12-L12</f>
        <v>0</v>
      </c>
      <c r="O12" s="135"/>
      <c r="P12" s="135"/>
      <c r="Q12" s="135"/>
      <c r="R12" s="135"/>
      <c r="S12" s="135"/>
      <c r="T12" s="135"/>
      <c r="U12" s="135"/>
      <c r="V12" s="135"/>
      <c r="W12" s="135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132"/>
      <c r="AR12" s="132"/>
    </row>
    <row r="13" spans="1:44">
      <c r="A13" s="132"/>
      <c r="B13" s="203"/>
      <c r="C13" s="766"/>
      <c r="D13" s="767"/>
      <c r="E13" s="767"/>
      <c r="F13" s="767"/>
      <c r="G13" s="100"/>
      <c r="H13" s="135"/>
      <c r="I13" s="27">
        <f t="shared" si="0"/>
        <v>0</v>
      </c>
      <c r="J13" s="135"/>
      <c r="K13" s="27">
        <f t="shared" si="1"/>
        <v>0</v>
      </c>
      <c r="L13" s="27">
        <f t="shared" si="2"/>
        <v>0</v>
      </c>
      <c r="M13" s="215"/>
      <c r="N13" s="27">
        <f t="shared" ref="N13:N15" si="3">I13-K13-L13</f>
        <v>0</v>
      </c>
      <c r="O13" s="135"/>
      <c r="P13" s="135"/>
      <c r="Q13" s="135"/>
      <c r="R13" s="142"/>
      <c r="S13" s="135"/>
      <c r="T13" s="135"/>
      <c r="U13" s="135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</row>
    <row r="14" spans="1:44" ht="13.5" thickBot="1">
      <c r="A14" s="132"/>
      <c r="B14" s="203"/>
      <c r="C14" s="766"/>
      <c r="D14" s="767"/>
      <c r="E14" s="767"/>
      <c r="F14" s="767"/>
      <c r="G14" s="100"/>
      <c r="H14" s="135"/>
      <c r="I14" s="27">
        <f t="shared" si="0"/>
        <v>0</v>
      </c>
      <c r="J14" s="135"/>
      <c r="K14" s="27">
        <f t="shared" si="1"/>
        <v>0</v>
      </c>
      <c r="L14" s="27">
        <f t="shared" si="2"/>
        <v>0</v>
      </c>
      <c r="M14" s="215"/>
      <c r="N14" s="27">
        <f t="shared" si="3"/>
        <v>0</v>
      </c>
      <c r="O14" s="135"/>
      <c r="P14" s="135"/>
      <c r="Q14" s="135"/>
      <c r="R14" s="135"/>
      <c r="S14" s="135"/>
      <c r="T14" s="135"/>
      <c r="U14" s="135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32"/>
      <c r="AP14" s="132"/>
      <c r="AQ14" s="132"/>
      <c r="AR14" s="132"/>
    </row>
    <row r="15" spans="1:44" ht="13.5" thickBot="1">
      <c r="A15" s="132"/>
      <c r="B15" s="204"/>
      <c r="C15" s="756"/>
      <c r="D15" s="757"/>
      <c r="E15" s="757"/>
      <c r="F15" s="757"/>
      <c r="G15" s="101"/>
      <c r="H15" s="135"/>
      <c r="I15" s="28">
        <f t="shared" si="0"/>
        <v>0</v>
      </c>
      <c r="J15" s="135"/>
      <c r="K15" s="28">
        <f t="shared" si="1"/>
        <v>0</v>
      </c>
      <c r="L15" s="40">
        <f t="shared" si="2"/>
        <v>0</v>
      </c>
      <c r="M15" s="223"/>
      <c r="N15" s="40">
        <f t="shared" si="3"/>
        <v>0</v>
      </c>
      <c r="O15" s="7" t="s">
        <v>37</v>
      </c>
      <c r="P15" s="135"/>
      <c r="Q15" s="135"/>
      <c r="R15" s="142"/>
      <c r="S15" s="135"/>
      <c r="T15" s="135"/>
      <c r="U15" s="135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  <c r="AO15" s="132"/>
      <c r="AP15" s="132"/>
      <c r="AQ15" s="132"/>
      <c r="AR15" s="132"/>
    </row>
    <row r="16" spans="1:44" ht="13.5" thickBot="1">
      <c r="A16" s="132"/>
      <c r="B16" s="138"/>
      <c r="C16" s="138"/>
      <c r="D16" s="138"/>
      <c r="E16" s="138"/>
      <c r="F16" s="138"/>
      <c r="G16" s="10" t="s">
        <v>1</v>
      </c>
      <c r="H16" s="135"/>
      <c r="I16" s="29">
        <f>SUM(I9:I15)</f>
        <v>0</v>
      </c>
      <c r="J16" s="135"/>
      <c r="K16" s="29">
        <f>SUM(K9:K15)</f>
        <v>0</v>
      </c>
      <c r="L16" s="29">
        <f>SUM(L9:L15)</f>
        <v>0</v>
      </c>
      <c r="M16" s="25"/>
      <c r="N16" s="29">
        <f>SUM(N9:N15)</f>
        <v>0</v>
      </c>
      <c r="O16" s="7">
        <v>54018</v>
      </c>
      <c r="P16" s="135"/>
      <c r="Q16" s="135"/>
      <c r="R16" s="135"/>
      <c r="S16" s="135"/>
      <c r="T16" s="135"/>
      <c r="U16" s="135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132"/>
      <c r="AP16" s="132"/>
      <c r="AQ16" s="132"/>
      <c r="AR16" s="132"/>
    </row>
    <row r="17" spans="1:45">
      <c r="A17" s="132"/>
      <c r="B17" s="132"/>
      <c r="C17" s="132"/>
      <c r="D17" s="132"/>
      <c r="E17" s="132"/>
      <c r="F17" s="132"/>
      <c r="G17" s="132"/>
      <c r="H17" s="132"/>
      <c r="I17" s="132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</row>
    <row r="18" spans="1:45" ht="5.25" customHeight="1">
      <c r="A18" s="132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  <c r="AR18" s="132"/>
    </row>
    <row r="19" spans="1:45" ht="5.25" customHeight="1" thickBot="1">
      <c r="A19" s="132"/>
      <c r="B19" s="1"/>
      <c r="C19" s="1"/>
      <c r="D19" s="1"/>
      <c r="E19" s="1"/>
      <c r="F19" s="1"/>
      <c r="G19" s="1"/>
      <c r="H19" s="135"/>
      <c r="I19" s="1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2"/>
      <c r="AO19" s="132"/>
      <c r="AP19" s="132"/>
      <c r="AQ19" s="132"/>
      <c r="AR19" s="132"/>
    </row>
    <row r="20" spans="1:45" ht="13.5" thickBot="1">
      <c r="A20" s="132"/>
      <c r="B20" s="47" t="s">
        <v>21</v>
      </c>
      <c r="C20" s="781" t="s">
        <v>38</v>
      </c>
      <c r="D20" s="721"/>
      <c r="E20" s="721"/>
      <c r="F20" s="721"/>
      <c r="G20" s="722"/>
      <c r="H20" s="135"/>
      <c r="I20" s="2" t="s">
        <v>1</v>
      </c>
      <c r="J20" s="1"/>
      <c r="K20" s="32" t="s">
        <v>8</v>
      </c>
      <c r="L20" s="32" t="s">
        <v>34</v>
      </c>
      <c r="M20" s="755" t="s">
        <v>72</v>
      </c>
      <c r="N20" s="32" t="s">
        <v>35</v>
      </c>
      <c r="O20" s="135"/>
      <c r="P20" s="135"/>
      <c r="Q20" s="135"/>
      <c r="R20" s="135"/>
      <c r="S20" s="135"/>
      <c r="T20" s="135"/>
      <c r="U20" s="135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</row>
    <row r="21" spans="1:45" ht="34.5" customHeight="1" thickBot="1">
      <c r="A21" s="132"/>
      <c r="B21" s="38" t="s">
        <v>3</v>
      </c>
      <c r="C21" s="820" t="s">
        <v>73</v>
      </c>
      <c r="D21" s="821"/>
      <c r="E21" s="821"/>
      <c r="F21" s="821"/>
      <c r="G21" s="822"/>
      <c r="H21" s="135"/>
      <c r="I21" s="102"/>
      <c r="J21" s="135"/>
      <c r="K21" s="588" t="s">
        <v>40</v>
      </c>
      <c r="L21" s="589" t="s">
        <v>41</v>
      </c>
      <c r="M21" s="716"/>
      <c r="N21" s="38" t="s">
        <v>36</v>
      </c>
      <c r="O21" s="135"/>
      <c r="P21" s="135"/>
      <c r="Q21" s="135"/>
      <c r="R21" s="135"/>
      <c r="S21" s="135"/>
      <c r="T21" s="135"/>
      <c r="U21" s="135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2"/>
      <c r="AR21" s="132"/>
    </row>
    <row r="22" spans="1:45" ht="13.5" thickBot="1">
      <c r="A22" s="132"/>
      <c r="B22" s="217"/>
      <c r="C22" s="782" t="s">
        <v>52</v>
      </c>
      <c r="D22" s="783"/>
      <c r="E22" s="783"/>
      <c r="F22" s="783"/>
      <c r="G22" s="784"/>
      <c r="H22" s="135"/>
      <c r="I22" s="166"/>
      <c r="J22" s="135"/>
      <c r="K22" s="590">
        <f>ROUND(I22*$P$1*$S$1,2)</f>
        <v>0</v>
      </c>
      <c r="L22" s="590">
        <f>ROUND((($Q$1)*$S$1*$M$1)*I22,2)</f>
        <v>0</v>
      </c>
      <c r="M22" s="214"/>
      <c r="N22" s="590">
        <f>I22-(K22+L22)</f>
        <v>0</v>
      </c>
      <c r="O22" s="135"/>
      <c r="P22" s="135"/>
      <c r="Q22" s="135"/>
      <c r="R22" s="135"/>
      <c r="S22" s="135"/>
      <c r="T22" s="135"/>
      <c r="U22" s="135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</row>
    <row r="23" spans="1:45">
      <c r="A23" s="132"/>
      <c r="B23" s="218"/>
      <c r="C23" s="717" t="s">
        <v>53</v>
      </c>
      <c r="D23" s="718"/>
      <c r="E23" s="718"/>
      <c r="F23" s="718"/>
      <c r="G23" s="719"/>
      <c r="H23" s="135"/>
      <c r="I23" s="167"/>
      <c r="J23" s="135"/>
      <c r="K23" s="27">
        <f>ROUND((($R$1)*I23)*$S$1,2)</f>
        <v>0</v>
      </c>
      <c r="L23" s="27">
        <f>ROUND((($T$1*I23)*$S$1)*$M$1,2)</f>
        <v>0</v>
      </c>
      <c r="M23" s="215"/>
      <c r="N23" s="27">
        <f>I23-(K23+L23)</f>
        <v>0</v>
      </c>
      <c r="O23" s="135"/>
      <c r="P23" s="135"/>
      <c r="Q23" s="135"/>
      <c r="R23" s="135"/>
      <c r="S23" s="135"/>
      <c r="T23" s="135"/>
      <c r="U23" s="135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</row>
    <row r="24" spans="1:45">
      <c r="A24" s="132"/>
      <c r="B24" s="218"/>
      <c r="C24" s="766" t="s">
        <v>53</v>
      </c>
      <c r="D24" s="767"/>
      <c r="E24" s="767"/>
      <c r="F24" s="767"/>
      <c r="G24" s="768"/>
      <c r="H24" s="135"/>
      <c r="I24" s="97"/>
      <c r="J24" s="135"/>
      <c r="K24" s="27">
        <f>ROUND((($R$1)*I24)*$S$1,2)</f>
        <v>0</v>
      </c>
      <c r="L24" s="27">
        <f>ROUND((($T$1*I24)*$S$1)*$M$1,2)</f>
        <v>0</v>
      </c>
      <c r="M24" s="215"/>
      <c r="N24" s="27">
        <f t="shared" ref="N24:N26" si="4">I24-(K24+L24)</f>
        <v>0</v>
      </c>
      <c r="O24" s="135"/>
      <c r="P24" s="135"/>
      <c r="Q24" s="135"/>
      <c r="R24" s="135"/>
      <c r="S24" s="135"/>
      <c r="T24" s="135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32"/>
      <c r="AO24" s="132"/>
      <c r="AP24" s="132"/>
      <c r="AQ24" s="132"/>
      <c r="AR24" s="132"/>
    </row>
    <row r="25" spans="1:45" ht="13.5" thickBot="1">
      <c r="A25" s="132"/>
      <c r="B25" s="218"/>
      <c r="C25" s="766" t="s">
        <v>53</v>
      </c>
      <c r="D25" s="767"/>
      <c r="E25" s="767"/>
      <c r="F25" s="767"/>
      <c r="G25" s="768"/>
      <c r="H25" s="135"/>
      <c r="I25" s="97"/>
      <c r="J25" s="135"/>
      <c r="K25" s="27">
        <f>ROUND((($R$1)*I25)*$S$1,2)</f>
        <v>0</v>
      </c>
      <c r="L25" s="27">
        <f>ROUND((($T$1*I25)*$S$1)*$M$1,2)</f>
        <v>0</v>
      </c>
      <c r="M25" s="215"/>
      <c r="N25" s="27">
        <f t="shared" si="4"/>
        <v>0</v>
      </c>
      <c r="O25" s="135"/>
      <c r="P25" s="135"/>
      <c r="Q25" s="135"/>
      <c r="R25" s="135"/>
      <c r="S25" s="135"/>
      <c r="T25" s="135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2"/>
      <c r="AR25" s="132"/>
    </row>
    <row r="26" spans="1:45" ht="13.5" thickBot="1">
      <c r="A26" s="132"/>
      <c r="B26" s="219"/>
      <c r="C26" s="801" t="s">
        <v>53</v>
      </c>
      <c r="D26" s="802"/>
      <c r="E26" s="802"/>
      <c r="F26" s="802"/>
      <c r="G26" s="803"/>
      <c r="H26" s="135"/>
      <c r="I26" s="96"/>
      <c r="J26" s="135"/>
      <c r="K26" s="27">
        <f>ROUND((($R$1)*I26)*$S$1,2)</f>
        <v>0</v>
      </c>
      <c r="L26" s="27">
        <f>ROUND((($T$1*I26)*$S$1)*$M$1,2)</f>
        <v>0</v>
      </c>
      <c r="M26" s="214"/>
      <c r="N26" s="27">
        <f t="shared" si="4"/>
        <v>0</v>
      </c>
      <c r="O26" s="42" t="s">
        <v>37</v>
      </c>
      <c r="P26" s="135"/>
      <c r="Q26" s="135"/>
      <c r="R26" s="135"/>
      <c r="S26" s="135"/>
      <c r="T26" s="135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132"/>
      <c r="AR26" s="132"/>
      <c r="AS26" s="132"/>
    </row>
    <row r="27" spans="1:45" ht="13.5" thickBot="1">
      <c r="A27" s="132"/>
      <c r="B27" s="135"/>
      <c r="C27" s="135"/>
      <c r="D27" s="135"/>
      <c r="E27" s="135"/>
      <c r="F27" s="135"/>
      <c r="G27" s="10" t="s">
        <v>1</v>
      </c>
      <c r="H27" s="135"/>
      <c r="I27" s="29">
        <f>SUM(I22:I26)</f>
        <v>0</v>
      </c>
      <c r="J27" s="135"/>
      <c r="K27" s="29">
        <f>SUM(K22:K26)</f>
        <v>0</v>
      </c>
      <c r="L27" s="29">
        <f>SUM(L22:L26)</f>
        <v>0</v>
      </c>
      <c r="M27" s="25"/>
      <c r="N27" s="29">
        <f>SUM(N22:N26)</f>
        <v>0</v>
      </c>
      <c r="O27" s="7">
        <v>54017</v>
      </c>
      <c r="P27" s="135"/>
      <c r="Q27" s="135"/>
      <c r="R27" s="135"/>
      <c r="S27" s="135"/>
      <c r="T27" s="135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  <c r="AM27" s="132"/>
      <c r="AN27" s="132"/>
      <c r="AO27" s="132"/>
      <c r="AP27" s="132"/>
      <c r="AQ27" s="132"/>
      <c r="AR27" s="132"/>
      <c r="AS27" s="132"/>
    </row>
    <row r="28" spans="1:45" ht="6.6" customHeight="1" thickBot="1">
      <c r="A28" s="132"/>
      <c r="B28" s="1"/>
      <c r="C28" s="1"/>
      <c r="D28" s="1"/>
      <c r="E28" s="135"/>
      <c r="F28" s="135"/>
      <c r="G28" s="1"/>
      <c r="H28" s="135"/>
      <c r="I28" s="1"/>
      <c r="J28" s="135"/>
      <c r="K28" s="1"/>
      <c r="L28" s="1"/>
      <c r="M28" s="1"/>
      <c r="N28" s="1"/>
      <c r="O28" s="135"/>
      <c r="P28" s="135"/>
      <c r="Q28" s="135"/>
      <c r="R28" s="135"/>
      <c r="S28" s="135"/>
      <c r="T28" s="135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2"/>
      <c r="AK28" s="132"/>
      <c r="AL28" s="132"/>
      <c r="AM28" s="132"/>
      <c r="AN28" s="132"/>
      <c r="AO28" s="132"/>
      <c r="AP28" s="132"/>
      <c r="AQ28" s="132"/>
      <c r="AR28" s="132"/>
      <c r="AS28" s="132"/>
    </row>
    <row r="29" spans="1:45" ht="13.5" thickBot="1">
      <c r="A29" s="132"/>
      <c r="B29" s="32" t="s">
        <v>24</v>
      </c>
      <c r="C29" s="781" t="s">
        <v>25</v>
      </c>
      <c r="D29" s="721"/>
      <c r="E29" s="721"/>
      <c r="F29" s="721"/>
      <c r="G29" s="722"/>
      <c r="H29" s="135"/>
      <c r="I29" s="2" t="s">
        <v>1</v>
      </c>
      <c r="J29" s="135"/>
      <c r="K29" s="32" t="s">
        <v>8</v>
      </c>
      <c r="L29" s="32" t="s">
        <v>34</v>
      </c>
      <c r="M29" s="755" t="s">
        <v>72</v>
      </c>
      <c r="N29" s="32" t="s">
        <v>35</v>
      </c>
      <c r="O29" s="135"/>
      <c r="P29" s="135"/>
      <c r="Q29" s="135"/>
      <c r="R29" s="135"/>
      <c r="S29" s="135"/>
      <c r="T29" s="135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132"/>
      <c r="AK29" s="132"/>
      <c r="AL29" s="132"/>
      <c r="AM29" s="132"/>
      <c r="AN29" s="132"/>
      <c r="AO29" s="132"/>
      <c r="AP29" s="132"/>
      <c r="AQ29" s="132"/>
      <c r="AR29" s="132"/>
      <c r="AS29" s="132"/>
    </row>
    <row r="30" spans="1:45" ht="26.25" thickBot="1">
      <c r="A30" s="132"/>
      <c r="B30" s="38" t="s">
        <v>3</v>
      </c>
      <c r="C30" s="820" t="s">
        <v>62</v>
      </c>
      <c r="D30" s="821"/>
      <c r="E30" s="821"/>
      <c r="F30" s="822"/>
      <c r="G30" s="581" t="s">
        <v>70</v>
      </c>
      <c r="H30" s="135"/>
      <c r="I30" s="102"/>
      <c r="J30" s="135"/>
      <c r="K30" s="591" t="s">
        <v>42</v>
      </c>
      <c r="L30" s="591" t="s">
        <v>43</v>
      </c>
      <c r="M30" s="716"/>
      <c r="N30" s="38" t="s">
        <v>36</v>
      </c>
      <c r="O30" s="33" t="s">
        <v>37</v>
      </c>
      <c r="P30" s="135"/>
      <c r="Q30" s="135"/>
      <c r="R30" s="135"/>
      <c r="S30" s="135"/>
      <c r="T30" s="135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132"/>
      <c r="AK30" s="132"/>
      <c r="AL30" s="132"/>
      <c r="AM30" s="132"/>
      <c r="AN30" s="132"/>
      <c r="AO30" s="132"/>
      <c r="AP30" s="132"/>
      <c r="AQ30" s="132"/>
      <c r="AR30" s="132"/>
      <c r="AS30" s="132"/>
    </row>
    <row r="31" spans="1:45">
      <c r="A31" s="132"/>
      <c r="B31" s="202"/>
      <c r="C31" s="839"/>
      <c r="D31" s="840"/>
      <c r="E31" s="840"/>
      <c r="F31" s="841"/>
      <c r="G31" s="582"/>
      <c r="H31" s="135"/>
      <c r="I31" s="96"/>
      <c r="J31" s="135"/>
      <c r="K31" s="28">
        <f t="shared" ref="K31:K36" si="5">ROUND($R$1*I31,2)</f>
        <v>0</v>
      </c>
      <c r="L31" s="28">
        <f t="shared" ref="L31:L36" si="6">ROUND(($T$1*I31)*$M$1,2)</f>
        <v>0</v>
      </c>
      <c r="M31" s="214"/>
      <c r="N31" s="28">
        <f t="shared" ref="N31:N36" si="7">I31-(K31+L31)</f>
        <v>0</v>
      </c>
      <c r="O31" s="214"/>
      <c r="P31" s="135"/>
      <c r="Q31" s="135"/>
      <c r="R31" s="135"/>
      <c r="S31" s="135"/>
      <c r="T31" s="135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32"/>
      <c r="AO31" s="132"/>
      <c r="AP31" s="132"/>
      <c r="AQ31" s="132"/>
      <c r="AR31" s="132"/>
      <c r="AS31" s="132"/>
    </row>
    <row r="32" spans="1:45">
      <c r="A32" s="132"/>
      <c r="B32" s="203"/>
      <c r="C32" s="772"/>
      <c r="D32" s="773"/>
      <c r="E32" s="773"/>
      <c r="F32" s="774"/>
      <c r="G32" s="583"/>
      <c r="H32" s="135"/>
      <c r="I32" s="97"/>
      <c r="J32" s="135"/>
      <c r="K32" s="27">
        <f t="shared" si="5"/>
        <v>0</v>
      </c>
      <c r="L32" s="27">
        <f t="shared" si="6"/>
        <v>0</v>
      </c>
      <c r="M32" s="215"/>
      <c r="N32" s="27">
        <f t="shared" si="7"/>
        <v>0</v>
      </c>
      <c r="O32" s="215"/>
      <c r="P32" s="135"/>
      <c r="Q32" s="135"/>
      <c r="R32" s="135"/>
      <c r="S32" s="135"/>
      <c r="T32" s="135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/>
      <c r="AK32" s="132"/>
      <c r="AL32" s="132"/>
      <c r="AM32" s="132"/>
      <c r="AN32" s="132"/>
      <c r="AO32" s="132"/>
      <c r="AP32" s="132"/>
      <c r="AQ32" s="132"/>
      <c r="AR32" s="132"/>
      <c r="AS32" s="132"/>
    </row>
    <row r="33" spans="1:45">
      <c r="A33" s="132"/>
      <c r="B33" s="203"/>
      <c r="C33" s="772"/>
      <c r="D33" s="773"/>
      <c r="E33" s="773"/>
      <c r="F33" s="774"/>
      <c r="G33" s="583"/>
      <c r="H33" s="135"/>
      <c r="I33" s="97"/>
      <c r="J33" s="135"/>
      <c r="K33" s="27">
        <f t="shared" si="5"/>
        <v>0</v>
      </c>
      <c r="L33" s="27">
        <f t="shared" si="6"/>
        <v>0</v>
      </c>
      <c r="M33" s="215"/>
      <c r="N33" s="27">
        <f t="shared" si="7"/>
        <v>0</v>
      </c>
      <c r="O33" s="215"/>
      <c r="P33" s="135"/>
      <c r="Q33" s="135"/>
      <c r="R33" s="135"/>
      <c r="S33" s="135"/>
      <c r="T33" s="135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2"/>
    </row>
    <row r="34" spans="1:45">
      <c r="A34" s="132"/>
      <c r="B34" s="203"/>
      <c r="C34" s="772"/>
      <c r="D34" s="773"/>
      <c r="E34" s="773"/>
      <c r="F34" s="774"/>
      <c r="G34" s="583"/>
      <c r="H34" s="135"/>
      <c r="I34" s="97"/>
      <c r="J34" s="135"/>
      <c r="K34" s="27">
        <f t="shared" si="5"/>
        <v>0</v>
      </c>
      <c r="L34" s="27">
        <f t="shared" si="6"/>
        <v>0</v>
      </c>
      <c r="M34" s="215"/>
      <c r="N34" s="27">
        <f t="shared" si="7"/>
        <v>0</v>
      </c>
      <c r="O34" s="215"/>
      <c r="P34" s="135"/>
      <c r="Q34" s="135"/>
      <c r="R34" s="135"/>
      <c r="S34" s="135"/>
      <c r="T34" s="135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</row>
    <row r="35" spans="1:45">
      <c r="A35" s="132"/>
      <c r="B35" s="203"/>
      <c r="C35" s="772"/>
      <c r="D35" s="773"/>
      <c r="E35" s="773"/>
      <c r="F35" s="774"/>
      <c r="G35" s="583"/>
      <c r="H35" s="135"/>
      <c r="I35" s="97"/>
      <c r="J35" s="135"/>
      <c r="K35" s="27">
        <f t="shared" si="5"/>
        <v>0</v>
      </c>
      <c r="L35" s="27">
        <f t="shared" si="6"/>
        <v>0</v>
      </c>
      <c r="M35" s="215"/>
      <c r="N35" s="27">
        <f t="shared" si="7"/>
        <v>0</v>
      </c>
      <c r="O35" s="215"/>
      <c r="P35" s="135"/>
      <c r="Q35" s="135"/>
      <c r="R35" s="135"/>
      <c r="S35" s="135"/>
      <c r="T35" s="135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32"/>
      <c r="AO35" s="132"/>
      <c r="AP35" s="132"/>
      <c r="AQ35" s="132"/>
      <c r="AR35" s="132"/>
      <c r="AS35" s="132"/>
    </row>
    <row r="36" spans="1:45" ht="13.5" thickBot="1">
      <c r="A36" s="132"/>
      <c r="B36" s="204"/>
      <c r="C36" s="845"/>
      <c r="D36" s="846"/>
      <c r="E36" s="846"/>
      <c r="F36" s="847"/>
      <c r="G36" s="584"/>
      <c r="H36" s="135"/>
      <c r="I36" s="98"/>
      <c r="J36" s="135"/>
      <c r="K36" s="41">
        <f t="shared" si="5"/>
        <v>0</v>
      </c>
      <c r="L36" s="28">
        <f t="shared" si="6"/>
        <v>0</v>
      </c>
      <c r="M36" s="214"/>
      <c r="N36" s="28">
        <f t="shared" si="7"/>
        <v>0</v>
      </c>
      <c r="O36" s="214"/>
      <c r="P36" s="135"/>
      <c r="Q36" s="135"/>
      <c r="R36" s="135"/>
      <c r="S36" s="135"/>
      <c r="T36" s="135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  <c r="AM36" s="132"/>
      <c r="AN36" s="132"/>
      <c r="AO36" s="132"/>
      <c r="AP36" s="132"/>
      <c r="AQ36" s="132"/>
      <c r="AR36" s="132"/>
      <c r="AS36" s="132"/>
    </row>
    <row r="37" spans="1:45" ht="13.5" thickBot="1">
      <c r="A37" s="132"/>
      <c r="B37" s="135"/>
      <c r="C37" s="135"/>
      <c r="D37" s="135"/>
      <c r="E37" s="135"/>
      <c r="F37" s="135"/>
      <c r="G37" s="10" t="s">
        <v>1</v>
      </c>
      <c r="H37" s="135"/>
      <c r="I37" s="29">
        <f>SUM(I31:I36)</f>
        <v>0</v>
      </c>
      <c r="J37" s="135"/>
      <c r="K37" s="29">
        <f>SUM(K31:K36)</f>
        <v>0</v>
      </c>
      <c r="L37" s="29">
        <f>SUM(L31:L36)</f>
        <v>0</v>
      </c>
      <c r="M37" s="25"/>
      <c r="N37" s="30">
        <f>SUM(N31:N36)</f>
        <v>0</v>
      </c>
      <c r="O37" s="24"/>
      <c r="P37" s="135"/>
      <c r="Q37" s="135"/>
      <c r="R37" s="135"/>
      <c r="S37" s="135"/>
      <c r="T37" s="135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32"/>
      <c r="AO37" s="132"/>
      <c r="AP37" s="132"/>
      <c r="AQ37" s="132"/>
      <c r="AR37" s="132"/>
      <c r="AS37" s="132"/>
    </row>
    <row r="38" spans="1:45" ht="10.35" customHeight="1" thickBot="1">
      <c r="A38" s="132"/>
      <c r="B38" s="135"/>
      <c r="C38" s="135"/>
      <c r="D38" s="135"/>
      <c r="E38" s="135"/>
      <c r="F38" s="135"/>
      <c r="G38" s="1"/>
      <c r="H38" s="135"/>
      <c r="I38" s="1"/>
      <c r="J38" s="135"/>
      <c r="K38" s="1"/>
      <c r="L38" s="1"/>
      <c r="M38" s="1"/>
      <c r="N38" s="1"/>
      <c r="O38" s="135"/>
      <c r="P38" s="135"/>
      <c r="Q38" s="135"/>
      <c r="R38" s="135"/>
      <c r="S38" s="135"/>
      <c r="T38" s="135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  <c r="AJ38" s="132"/>
      <c r="AK38" s="132"/>
      <c r="AL38" s="132"/>
      <c r="AM38" s="132"/>
      <c r="AN38" s="132"/>
      <c r="AO38" s="132"/>
      <c r="AP38" s="132"/>
      <c r="AQ38" s="132"/>
      <c r="AR38" s="132"/>
      <c r="AS38" s="132"/>
    </row>
    <row r="39" spans="1:45" ht="13.5" thickBot="1">
      <c r="A39" s="132"/>
      <c r="B39" s="2" t="s">
        <v>24</v>
      </c>
      <c r="C39" s="781" t="s">
        <v>25</v>
      </c>
      <c r="D39" s="721"/>
      <c r="E39" s="721"/>
      <c r="F39" s="721"/>
      <c r="G39" s="722"/>
      <c r="H39" s="135"/>
      <c r="I39" s="2" t="s">
        <v>1</v>
      </c>
      <c r="J39" s="135"/>
      <c r="K39" s="32" t="s">
        <v>8</v>
      </c>
      <c r="L39" s="32" t="s">
        <v>34</v>
      </c>
      <c r="M39" s="755" t="s">
        <v>72</v>
      </c>
      <c r="N39" s="32" t="s">
        <v>35</v>
      </c>
      <c r="O39" s="135"/>
      <c r="P39" s="135"/>
      <c r="Q39" s="135"/>
      <c r="R39" s="135"/>
      <c r="S39" s="135"/>
      <c r="T39" s="135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/>
      <c r="AG39" s="132"/>
      <c r="AH39" s="132"/>
      <c r="AI39" s="132"/>
      <c r="AJ39" s="132"/>
      <c r="AK39" s="132"/>
      <c r="AL39" s="132"/>
      <c r="AM39" s="132"/>
      <c r="AN39" s="132"/>
      <c r="AO39" s="132"/>
      <c r="AP39" s="132"/>
      <c r="AQ39" s="132"/>
      <c r="AR39" s="132"/>
      <c r="AS39" s="132"/>
    </row>
    <row r="40" spans="1:45" ht="26.25" thickBot="1">
      <c r="A40" s="132"/>
      <c r="B40" s="38" t="s">
        <v>3</v>
      </c>
      <c r="C40" s="842" t="s">
        <v>64</v>
      </c>
      <c r="D40" s="843"/>
      <c r="E40" s="843"/>
      <c r="F40" s="844"/>
      <c r="G40" s="581" t="s">
        <v>63</v>
      </c>
      <c r="H40" s="135"/>
      <c r="I40" s="103"/>
      <c r="J40" s="135"/>
      <c r="K40" s="591" t="s">
        <v>42</v>
      </c>
      <c r="L40" s="591" t="s">
        <v>42</v>
      </c>
      <c r="M40" s="716"/>
      <c r="N40" s="38" t="s">
        <v>36</v>
      </c>
      <c r="O40" s="33" t="s">
        <v>37</v>
      </c>
      <c r="P40" s="135"/>
      <c r="Q40" s="135"/>
      <c r="R40" s="135"/>
      <c r="S40" s="135"/>
      <c r="T40" s="135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/>
      <c r="AK40" s="132"/>
      <c r="AL40" s="132"/>
      <c r="AM40" s="132"/>
      <c r="AN40" s="132"/>
      <c r="AO40" s="132"/>
      <c r="AP40" s="132"/>
      <c r="AQ40" s="132"/>
      <c r="AR40" s="132"/>
      <c r="AS40" s="132"/>
    </row>
    <row r="41" spans="1:45">
      <c r="A41" s="132"/>
      <c r="B41" s="202"/>
      <c r="C41" s="769"/>
      <c r="D41" s="770"/>
      <c r="E41" s="770"/>
      <c r="F41" s="771"/>
      <c r="G41" s="585"/>
      <c r="H41" s="135"/>
      <c r="I41" s="96"/>
      <c r="J41" s="135"/>
      <c r="K41" s="28">
        <f t="shared" ref="K41:K50" si="8">ROUND($R$1*I41,2)</f>
        <v>0</v>
      </c>
      <c r="L41" s="28">
        <f t="shared" ref="L41:L50" si="9">ROUND($T$1*I41,2)</f>
        <v>0</v>
      </c>
      <c r="M41" s="214"/>
      <c r="N41" s="27">
        <f t="shared" ref="N41:N50" si="10">I41-(K41+L41)</f>
        <v>0</v>
      </c>
      <c r="O41" s="214"/>
      <c r="P41" s="135"/>
      <c r="Q41" s="135"/>
      <c r="R41" s="135"/>
      <c r="S41" s="135"/>
      <c r="T41" s="135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2"/>
      <c r="AN41" s="132"/>
      <c r="AO41" s="132"/>
      <c r="AP41" s="132"/>
      <c r="AQ41" s="132"/>
      <c r="AR41" s="132"/>
      <c r="AS41" s="132"/>
    </row>
    <row r="42" spans="1:45">
      <c r="A42" s="132"/>
      <c r="B42" s="203"/>
      <c r="C42" s="766"/>
      <c r="D42" s="767"/>
      <c r="E42" s="767"/>
      <c r="F42" s="768"/>
      <c r="G42" s="586"/>
      <c r="H42" s="135"/>
      <c r="I42" s="97"/>
      <c r="J42" s="135"/>
      <c r="K42" s="27">
        <f t="shared" si="8"/>
        <v>0</v>
      </c>
      <c r="L42" s="27">
        <f t="shared" si="9"/>
        <v>0</v>
      </c>
      <c r="M42" s="215"/>
      <c r="N42" s="27">
        <f t="shared" si="10"/>
        <v>0</v>
      </c>
      <c r="O42" s="215"/>
      <c r="P42" s="135"/>
      <c r="Q42" s="135"/>
      <c r="R42" s="135"/>
      <c r="S42" s="135"/>
      <c r="T42" s="135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  <c r="AJ42" s="132"/>
      <c r="AK42" s="132"/>
      <c r="AL42" s="132"/>
      <c r="AM42" s="132"/>
      <c r="AN42" s="132"/>
      <c r="AO42" s="132"/>
      <c r="AP42" s="132"/>
      <c r="AQ42" s="132"/>
      <c r="AR42" s="132"/>
      <c r="AS42" s="132"/>
    </row>
    <row r="43" spans="1:45">
      <c r="A43" s="132"/>
      <c r="B43" s="203"/>
      <c r="C43" s="766"/>
      <c r="D43" s="767"/>
      <c r="E43" s="767"/>
      <c r="F43" s="768"/>
      <c r="G43" s="586"/>
      <c r="H43" s="135"/>
      <c r="I43" s="97"/>
      <c r="J43" s="135"/>
      <c r="K43" s="27">
        <f t="shared" si="8"/>
        <v>0</v>
      </c>
      <c r="L43" s="27">
        <f t="shared" si="9"/>
        <v>0</v>
      </c>
      <c r="M43" s="215"/>
      <c r="N43" s="27">
        <f t="shared" si="10"/>
        <v>0</v>
      </c>
      <c r="O43" s="215"/>
      <c r="P43" s="135"/>
      <c r="Q43" s="135"/>
      <c r="R43" s="135"/>
      <c r="S43" s="135"/>
      <c r="T43" s="135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2"/>
      <c r="AN43" s="132"/>
      <c r="AO43" s="132"/>
      <c r="AP43" s="132"/>
      <c r="AQ43" s="132"/>
      <c r="AR43" s="132"/>
      <c r="AS43" s="132"/>
    </row>
    <row r="44" spans="1:45">
      <c r="A44" s="132"/>
      <c r="B44" s="203"/>
      <c r="C44" s="766"/>
      <c r="D44" s="767"/>
      <c r="E44" s="767"/>
      <c r="F44" s="768"/>
      <c r="G44" s="586"/>
      <c r="H44" s="135"/>
      <c r="I44" s="97"/>
      <c r="J44" s="135"/>
      <c r="K44" s="27">
        <f t="shared" si="8"/>
        <v>0</v>
      </c>
      <c r="L44" s="27">
        <f t="shared" si="9"/>
        <v>0</v>
      </c>
      <c r="M44" s="215"/>
      <c r="N44" s="27">
        <f t="shared" si="10"/>
        <v>0</v>
      </c>
      <c r="O44" s="215"/>
      <c r="P44" s="135"/>
      <c r="Q44" s="135"/>
      <c r="R44" s="135"/>
      <c r="S44" s="135"/>
      <c r="T44" s="135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H44" s="132"/>
      <c r="AI44" s="132"/>
      <c r="AJ44" s="132"/>
      <c r="AK44" s="132"/>
      <c r="AL44" s="132"/>
      <c r="AM44" s="132"/>
      <c r="AN44" s="132"/>
      <c r="AO44" s="132"/>
      <c r="AP44" s="132"/>
      <c r="AQ44" s="132"/>
      <c r="AR44" s="132"/>
      <c r="AS44" s="132"/>
    </row>
    <row r="45" spans="1:45">
      <c r="A45" s="132"/>
      <c r="B45" s="203"/>
      <c r="C45" s="766"/>
      <c r="D45" s="767"/>
      <c r="E45" s="767"/>
      <c r="F45" s="768"/>
      <c r="G45" s="586"/>
      <c r="H45" s="135"/>
      <c r="I45" s="97"/>
      <c r="J45" s="135"/>
      <c r="K45" s="27">
        <f t="shared" si="8"/>
        <v>0</v>
      </c>
      <c r="L45" s="27">
        <f t="shared" si="9"/>
        <v>0</v>
      </c>
      <c r="M45" s="215"/>
      <c r="N45" s="27">
        <f t="shared" si="10"/>
        <v>0</v>
      </c>
      <c r="O45" s="215"/>
      <c r="P45" s="135"/>
      <c r="Q45" s="135"/>
      <c r="R45" s="135"/>
      <c r="S45" s="135"/>
      <c r="T45" s="135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132"/>
      <c r="AJ45" s="132"/>
      <c r="AK45" s="132"/>
      <c r="AL45" s="132"/>
      <c r="AM45" s="132"/>
      <c r="AN45" s="132"/>
      <c r="AO45" s="132"/>
      <c r="AP45" s="132"/>
      <c r="AQ45" s="132"/>
      <c r="AR45" s="132"/>
      <c r="AS45" s="132"/>
    </row>
    <row r="46" spans="1:45">
      <c r="A46" s="132"/>
      <c r="B46" s="203"/>
      <c r="C46" s="766"/>
      <c r="D46" s="767"/>
      <c r="E46" s="767"/>
      <c r="F46" s="768"/>
      <c r="G46" s="586"/>
      <c r="H46" s="135"/>
      <c r="I46" s="97"/>
      <c r="J46" s="135"/>
      <c r="K46" s="27">
        <f t="shared" si="8"/>
        <v>0</v>
      </c>
      <c r="L46" s="27">
        <f t="shared" si="9"/>
        <v>0</v>
      </c>
      <c r="M46" s="215"/>
      <c r="N46" s="27">
        <f t="shared" si="10"/>
        <v>0</v>
      </c>
      <c r="O46" s="215"/>
      <c r="P46" s="135"/>
      <c r="Q46" s="135"/>
      <c r="R46" s="135"/>
      <c r="S46" s="135"/>
      <c r="T46" s="135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/>
      <c r="AG46" s="132"/>
      <c r="AH46" s="132"/>
      <c r="AI46" s="132"/>
      <c r="AJ46" s="132"/>
      <c r="AK46" s="132"/>
      <c r="AL46" s="132"/>
      <c r="AM46" s="132"/>
      <c r="AN46" s="132"/>
      <c r="AO46" s="132"/>
      <c r="AP46" s="132"/>
      <c r="AQ46" s="132"/>
      <c r="AR46" s="132"/>
      <c r="AS46" s="132"/>
    </row>
    <row r="47" spans="1:45">
      <c r="A47" s="132"/>
      <c r="B47" s="203"/>
      <c r="C47" s="766"/>
      <c r="D47" s="767"/>
      <c r="E47" s="767"/>
      <c r="F47" s="768"/>
      <c r="G47" s="586"/>
      <c r="H47" s="135"/>
      <c r="I47" s="97"/>
      <c r="J47" s="135"/>
      <c r="K47" s="27">
        <f t="shared" si="8"/>
        <v>0</v>
      </c>
      <c r="L47" s="27">
        <f t="shared" si="9"/>
        <v>0</v>
      </c>
      <c r="M47" s="215"/>
      <c r="N47" s="27">
        <f t="shared" si="10"/>
        <v>0</v>
      </c>
      <c r="O47" s="215"/>
      <c r="P47" s="135"/>
      <c r="Q47" s="135"/>
      <c r="R47" s="135"/>
      <c r="S47" s="135"/>
      <c r="T47" s="135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/>
      <c r="AG47" s="132"/>
      <c r="AH47" s="132"/>
      <c r="AI47" s="132"/>
      <c r="AJ47" s="132"/>
      <c r="AK47" s="132"/>
      <c r="AL47" s="132"/>
      <c r="AM47" s="132"/>
      <c r="AN47" s="132"/>
      <c r="AO47" s="132"/>
      <c r="AP47" s="132"/>
      <c r="AQ47" s="132"/>
      <c r="AR47" s="132"/>
      <c r="AS47" s="132"/>
    </row>
    <row r="48" spans="1:45">
      <c r="A48" s="132"/>
      <c r="B48" s="203"/>
      <c r="C48" s="766"/>
      <c r="D48" s="767"/>
      <c r="E48" s="767"/>
      <c r="F48" s="768"/>
      <c r="G48" s="586"/>
      <c r="H48" s="135"/>
      <c r="I48" s="97"/>
      <c r="J48" s="135"/>
      <c r="K48" s="27">
        <f t="shared" si="8"/>
        <v>0</v>
      </c>
      <c r="L48" s="27">
        <f t="shared" si="9"/>
        <v>0</v>
      </c>
      <c r="M48" s="215"/>
      <c r="N48" s="27">
        <f t="shared" si="10"/>
        <v>0</v>
      </c>
      <c r="O48" s="215"/>
      <c r="P48" s="135"/>
      <c r="Q48" s="135"/>
      <c r="R48" s="135"/>
      <c r="S48" s="135"/>
      <c r="T48" s="135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</row>
    <row r="49" spans="1:45">
      <c r="A49" s="132"/>
      <c r="B49" s="203"/>
      <c r="C49" s="766"/>
      <c r="D49" s="767"/>
      <c r="E49" s="767"/>
      <c r="F49" s="768"/>
      <c r="G49" s="586"/>
      <c r="H49" s="135"/>
      <c r="I49" s="97"/>
      <c r="J49" s="135"/>
      <c r="K49" s="27">
        <f t="shared" si="8"/>
        <v>0</v>
      </c>
      <c r="L49" s="27">
        <f t="shared" si="9"/>
        <v>0</v>
      </c>
      <c r="M49" s="215"/>
      <c r="N49" s="27">
        <f t="shared" si="10"/>
        <v>0</v>
      </c>
      <c r="O49" s="215"/>
      <c r="P49" s="135"/>
      <c r="Q49" s="135"/>
      <c r="R49" s="135"/>
      <c r="S49" s="135"/>
      <c r="T49" s="135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2"/>
      <c r="AI49" s="132"/>
      <c r="AJ49" s="132"/>
      <c r="AK49" s="132"/>
      <c r="AL49" s="132"/>
      <c r="AM49" s="132"/>
      <c r="AN49" s="132"/>
      <c r="AO49" s="132"/>
      <c r="AP49" s="132"/>
      <c r="AQ49" s="132"/>
      <c r="AR49" s="132"/>
      <c r="AS49" s="132"/>
    </row>
    <row r="50" spans="1:45" ht="13.5" thickBot="1">
      <c r="A50" s="132"/>
      <c r="B50" s="204"/>
      <c r="C50" s="756"/>
      <c r="D50" s="757"/>
      <c r="E50" s="757"/>
      <c r="F50" s="758"/>
      <c r="G50" s="587"/>
      <c r="H50" s="135"/>
      <c r="I50" s="96"/>
      <c r="J50" s="135"/>
      <c r="K50" s="28">
        <f t="shared" si="8"/>
        <v>0</v>
      </c>
      <c r="L50" s="28">
        <f t="shared" si="9"/>
        <v>0</v>
      </c>
      <c r="M50" s="214"/>
      <c r="N50" s="27">
        <f t="shared" si="10"/>
        <v>0</v>
      </c>
      <c r="O50" s="214"/>
      <c r="P50" s="135"/>
      <c r="Q50" s="135"/>
      <c r="R50" s="135"/>
      <c r="S50" s="135"/>
      <c r="T50" s="135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32"/>
      <c r="AL50" s="132"/>
      <c r="AM50" s="132"/>
      <c r="AN50" s="132"/>
      <c r="AO50" s="132"/>
      <c r="AP50" s="132"/>
      <c r="AQ50" s="132"/>
      <c r="AR50" s="132"/>
      <c r="AS50" s="132"/>
    </row>
    <row r="51" spans="1:45" ht="13.5" thickBot="1">
      <c r="A51" s="132"/>
      <c r="B51" s="135"/>
      <c r="C51" s="135"/>
      <c r="D51" s="135"/>
      <c r="E51" s="135"/>
      <c r="F51" s="135"/>
      <c r="G51" s="10" t="s">
        <v>1</v>
      </c>
      <c r="H51" s="135"/>
      <c r="I51" s="29">
        <f>SUM(I41:I50)</f>
        <v>0</v>
      </c>
      <c r="J51" s="135"/>
      <c r="K51" s="29">
        <f>SUM(K41:K50)</f>
        <v>0</v>
      </c>
      <c r="L51" s="29">
        <f>SUM(L41:L50)</f>
        <v>0</v>
      </c>
      <c r="M51" s="25"/>
      <c r="N51" s="29">
        <f>SUM(N41:N50)</f>
        <v>0</v>
      </c>
      <c r="O51" s="24"/>
      <c r="P51" s="135"/>
      <c r="Q51" s="135"/>
      <c r="R51" s="135"/>
      <c r="S51" s="135"/>
      <c r="T51" s="135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/>
      <c r="AI51" s="132"/>
      <c r="AJ51" s="132"/>
      <c r="AK51" s="132"/>
      <c r="AL51" s="132"/>
      <c r="AM51" s="132"/>
      <c r="AN51" s="132"/>
      <c r="AO51" s="132"/>
      <c r="AP51" s="132"/>
      <c r="AQ51" s="132"/>
      <c r="AR51" s="132"/>
      <c r="AS51" s="132"/>
    </row>
    <row r="52" spans="1:45" ht="13.5" thickBot="1">
      <c r="A52" s="132"/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2"/>
      <c r="AI52" s="132"/>
      <c r="AJ52" s="132"/>
      <c r="AK52" s="132"/>
      <c r="AL52" s="132"/>
      <c r="AM52" s="132"/>
      <c r="AN52" s="132"/>
      <c r="AO52" s="132"/>
      <c r="AP52" s="132"/>
      <c r="AQ52" s="132"/>
      <c r="AR52" s="132"/>
      <c r="AS52" s="132"/>
    </row>
    <row r="53" spans="1:45" ht="13.5" thickBot="1">
      <c r="A53" s="132"/>
      <c r="B53" s="759" t="s">
        <v>65</v>
      </c>
      <c r="C53" s="761"/>
      <c r="D53" s="759" t="s">
        <v>66</v>
      </c>
      <c r="E53" s="760"/>
      <c r="F53" s="761"/>
      <c r="G53" s="32" t="s">
        <v>67</v>
      </c>
      <c r="H53" s="136"/>
      <c r="I53" s="831">
        <f>I51+I37+I27+I16</f>
        <v>0</v>
      </c>
      <c r="J53" s="136"/>
      <c r="K53" s="32" t="s">
        <v>69</v>
      </c>
      <c r="L53" s="32" t="s">
        <v>69</v>
      </c>
      <c r="M53" s="43"/>
      <c r="N53" s="32" t="s">
        <v>69</v>
      </c>
      <c r="O53" s="135"/>
      <c r="P53" s="135"/>
      <c r="Q53" s="135"/>
      <c r="R53" s="135"/>
      <c r="S53" s="135"/>
      <c r="T53" s="135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  <c r="AP53" s="132"/>
      <c r="AQ53" s="132"/>
      <c r="AR53" s="132"/>
      <c r="AS53" s="132"/>
    </row>
    <row r="54" spans="1:45" ht="26.25" customHeight="1" thickBot="1">
      <c r="A54" s="132"/>
      <c r="B54" s="826" t="str">
        <f>F5</f>
        <v>Nom complet</v>
      </c>
      <c r="C54" s="827"/>
      <c r="D54" s="828"/>
      <c r="E54" s="829"/>
      <c r="F54" s="830"/>
      <c r="G54" s="139" t="s">
        <v>68</v>
      </c>
      <c r="H54" s="136"/>
      <c r="I54" s="832"/>
      <c r="J54" s="136"/>
      <c r="K54" s="579">
        <f>K51+K37+K27+K16</f>
        <v>0</v>
      </c>
      <c r="L54" s="579">
        <f>L51+L37+L27+L16</f>
        <v>0</v>
      </c>
      <c r="M54" s="580"/>
      <c r="N54" s="579">
        <f>N51+N37+N27+N16</f>
        <v>0</v>
      </c>
      <c r="O54" s="135"/>
      <c r="P54" s="135"/>
      <c r="Q54" s="135"/>
      <c r="R54" s="135"/>
      <c r="S54" s="135"/>
      <c r="T54" s="135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/>
      <c r="AG54" s="132"/>
      <c r="AH54" s="132"/>
      <c r="AI54" s="132"/>
      <c r="AJ54" s="132"/>
      <c r="AK54" s="132"/>
      <c r="AL54" s="132"/>
      <c r="AM54" s="132"/>
      <c r="AN54" s="132"/>
      <c r="AO54" s="132"/>
      <c r="AP54" s="132"/>
      <c r="AQ54" s="132"/>
      <c r="AR54" s="132"/>
      <c r="AS54" s="132"/>
    </row>
    <row r="55" spans="1:45">
      <c r="A55" s="132"/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  <c r="AG55" s="132"/>
      <c r="AH55" s="132"/>
      <c r="AI55" s="132"/>
      <c r="AJ55" s="132"/>
      <c r="AK55" s="132"/>
      <c r="AL55" s="132"/>
      <c r="AM55" s="132"/>
      <c r="AN55" s="132"/>
      <c r="AO55" s="132"/>
      <c r="AP55" s="132"/>
      <c r="AQ55" s="132"/>
      <c r="AR55" s="132"/>
      <c r="AS55" s="132"/>
    </row>
    <row r="56" spans="1:45">
      <c r="A56" s="132"/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  <c r="AJ56" s="132"/>
      <c r="AK56" s="132"/>
      <c r="AL56" s="132"/>
      <c r="AM56" s="132"/>
      <c r="AN56" s="132"/>
      <c r="AO56" s="132"/>
      <c r="AP56" s="132"/>
      <c r="AQ56" s="132"/>
      <c r="AR56" s="132"/>
      <c r="AS56" s="132"/>
    </row>
    <row r="57" spans="1:45">
      <c r="A57" s="132"/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  <c r="AG57" s="132"/>
      <c r="AH57" s="132"/>
      <c r="AI57" s="132"/>
      <c r="AJ57" s="132"/>
      <c r="AK57" s="132"/>
      <c r="AL57" s="132"/>
      <c r="AM57" s="132"/>
      <c r="AN57" s="132"/>
      <c r="AO57" s="132"/>
      <c r="AP57" s="132"/>
      <c r="AQ57" s="132"/>
      <c r="AR57" s="132"/>
      <c r="AS57" s="132"/>
    </row>
    <row r="58" spans="1:45" ht="15.75">
      <c r="A58" s="132"/>
      <c r="B58" s="140" t="s">
        <v>113</v>
      </c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  <c r="AG58" s="132"/>
      <c r="AH58" s="132"/>
      <c r="AI58" s="132"/>
      <c r="AJ58" s="132"/>
      <c r="AK58" s="132"/>
      <c r="AL58" s="132"/>
      <c r="AM58" s="132"/>
      <c r="AN58" s="132"/>
      <c r="AO58" s="132"/>
      <c r="AP58" s="132"/>
      <c r="AQ58" s="132"/>
      <c r="AR58" s="132"/>
      <c r="AS58" s="132"/>
    </row>
    <row r="59" spans="1:45" ht="15.75">
      <c r="A59" s="132"/>
      <c r="B59" s="416" t="s">
        <v>144</v>
      </c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  <c r="AG59" s="132"/>
      <c r="AH59" s="132"/>
      <c r="AI59" s="132"/>
      <c r="AJ59" s="132"/>
      <c r="AK59" s="132"/>
      <c r="AL59" s="132"/>
      <c r="AM59" s="132"/>
      <c r="AN59" s="132"/>
      <c r="AO59" s="132"/>
      <c r="AP59" s="132"/>
      <c r="AQ59" s="132"/>
      <c r="AR59" s="132"/>
      <c r="AS59" s="132"/>
    </row>
    <row r="60" spans="1:45">
      <c r="A60" s="132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32"/>
      <c r="AL60" s="132"/>
      <c r="AM60" s="132"/>
      <c r="AN60" s="132"/>
      <c r="AO60" s="132"/>
      <c r="AP60" s="132"/>
      <c r="AQ60" s="132"/>
      <c r="AR60" s="132"/>
      <c r="AS60" s="132"/>
    </row>
    <row r="61" spans="1:45">
      <c r="A61" s="132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32"/>
      <c r="AL61" s="132"/>
      <c r="AM61" s="132"/>
      <c r="AN61" s="132"/>
      <c r="AO61" s="132"/>
      <c r="AP61" s="132"/>
      <c r="AQ61" s="132"/>
      <c r="AR61" s="132"/>
      <c r="AS61" s="132"/>
    </row>
    <row r="62" spans="1:45">
      <c r="A62" s="132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32"/>
      <c r="AL62" s="132"/>
      <c r="AM62" s="132"/>
      <c r="AN62" s="132"/>
      <c r="AO62" s="132"/>
      <c r="AP62" s="132"/>
      <c r="AQ62" s="132"/>
      <c r="AR62" s="132"/>
      <c r="AS62" s="132"/>
    </row>
    <row r="63" spans="1:45">
      <c r="A63" s="132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32"/>
      <c r="AL63" s="132"/>
      <c r="AM63" s="132"/>
      <c r="AN63" s="132"/>
      <c r="AO63" s="132"/>
      <c r="AP63" s="132"/>
      <c r="AQ63" s="132"/>
      <c r="AR63" s="132"/>
      <c r="AS63" s="132"/>
    </row>
    <row r="64" spans="1:45">
      <c r="A64" s="132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32"/>
      <c r="AL64" s="132"/>
      <c r="AM64" s="132"/>
      <c r="AN64" s="132"/>
      <c r="AO64" s="132"/>
      <c r="AP64" s="132"/>
      <c r="AQ64" s="132"/>
      <c r="AR64" s="132"/>
      <c r="AS64" s="132"/>
    </row>
    <row r="65" spans="1:49">
      <c r="A65" s="132"/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32"/>
      <c r="AL65" s="132"/>
      <c r="AM65" s="132"/>
      <c r="AN65" s="132"/>
      <c r="AO65" s="132"/>
      <c r="AP65" s="132"/>
      <c r="AQ65" s="132"/>
      <c r="AR65" s="132"/>
      <c r="AS65" s="132"/>
    </row>
    <row r="66" spans="1:49">
      <c r="A66" s="132"/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32"/>
      <c r="AL66" s="132"/>
      <c r="AM66" s="132"/>
      <c r="AN66" s="132"/>
      <c r="AO66" s="132"/>
      <c r="AP66" s="132"/>
      <c r="AQ66" s="132"/>
      <c r="AR66" s="132"/>
      <c r="AS66" s="132"/>
    </row>
    <row r="67" spans="1:49">
      <c r="A67" s="132"/>
      <c r="B67" s="135"/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2"/>
      <c r="AR67" s="132"/>
      <c r="AS67" s="132"/>
    </row>
    <row r="68" spans="1:49">
      <c r="A68" s="132"/>
      <c r="B68" s="135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32"/>
      <c r="AL68" s="132"/>
      <c r="AM68" s="132"/>
      <c r="AN68" s="132"/>
      <c r="AO68" s="132"/>
      <c r="AP68" s="132"/>
      <c r="AQ68" s="132"/>
      <c r="AR68" s="132"/>
      <c r="AS68" s="132"/>
    </row>
    <row r="69" spans="1:49">
      <c r="A69" s="132"/>
      <c r="B69" s="135"/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2"/>
      <c r="AL69" s="132"/>
      <c r="AM69" s="132"/>
      <c r="AN69" s="132"/>
      <c r="AO69" s="132"/>
      <c r="AP69" s="132"/>
      <c r="AQ69" s="132"/>
      <c r="AR69" s="132"/>
      <c r="AS69" s="132"/>
    </row>
    <row r="70" spans="1:49">
      <c r="A70" s="132"/>
      <c r="B70" s="135"/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2"/>
      <c r="V70" s="132"/>
      <c r="W70" s="132"/>
      <c r="X70" s="132"/>
      <c r="Y70" s="132"/>
      <c r="Z70" s="132"/>
      <c r="AA70" s="132"/>
      <c r="AB70" s="132"/>
      <c r="AC70" s="132"/>
      <c r="AD70" s="132"/>
      <c r="AE70" s="132"/>
      <c r="AF70" s="132"/>
      <c r="AG70" s="132"/>
      <c r="AH70" s="132"/>
      <c r="AI70" s="132"/>
      <c r="AJ70" s="132"/>
      <c r="AK70" s="132"/>
      <c r="AL70" s="132"/>
      <c r="AM70" s="132"/>
      <c r="AN70" s="132"/>
      <c r="AO70" s="132"/>
      <c r="AP70" s="132"/>
      <c r="AQ70" s="132"/>
      <c r="AR70" s="132"/>
      <c r="AS70" s="132"/>
      <c r="AT70" s="132"/>
      <c r="AU70" s="132"/>
      <c r="AV70" s="132"/>
      <c r="AW70" s="132"/>
    </row>
    <row r="71" spans="1:49">
      <c r="A71" s="132"/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2"/>
      <c r="V71" s="132"/>
      <c r="W71" s="132"/>
      <c r="X71" s="132"/>
      <c r="Y71" s="132"/>
      <c r="Z71" s="132"/>
      <c r="AA71" s="132"/>
      <c r="AB71" s="132"/>
      <c r="AC71" s="132"/>
      <c r="AD71" s="132"/>
      <c r="AE71" s="132"/>
      <c r="AF71" s="132"/>
      <c r="AG71" s="132"/>
      <c r="AH71" s="132"/>
      <c r="AI71" s="132"/>
      <c r="AJ71" s="132"/>
      <c r="AK71" s="132"/>
      <c r="AL71" s="132"/>
      <c r="AM71" s="132"/>
      <c r="AN71" s="132"/>
      <c r="AO71" s="132"/>
      <c r="AP71" s="132"/>
      <c r="AQ71" s="132"/>
      <c r="AR71" s="132"/>
      <c r="AS71" s="132"/>
      <c r="AT71" s="132"/>
      <c r="AU71" s="132"/>
      <c r="AV71" s="132"/>
      <c r="AW71" s="132"/>
    </row>
    <row r="72" spans="1:49">
      <c r="A72" s="132"/>
      <c r="B72" s="135"/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2"/>
      <c r="V72" s="132"/>
      <c r="W72" s="132"/>
      <c r="X72" s="132"/>
      <c r="Y72" s="132"/>
      <c r="Z72" s="132"/>
      <c r="AA72" s="132"/>
      <c r="AB72" s="132"/>
      <c r="AC72" s="132"/>
      <c r="AD72" s="132"/>
      <c r="AE72" s="132"/>
      <c r="AF72" s="132"/>
      <c r="AG72" s="132"/>
      <c r="AH72" s="132"/>
      <c r="AI72" s="132"/>
      <c r="AJ72" s="132"/>
      <c r="AK72" s="132"/>
      <c r="AL72" s="132"/>
      <c r="AM72" s="132"/>
      <c r="AN72" s="132"/>
      <c r="AO72" s="132"/>
      <c r="AP72" s="132"/>
      <c r="AQ72" s="132"/>
      <c r="AR72" s="132"/>
      <c r="AS72" s="132"/>
      <c r="AT72" s="132"/>
      <c r="AU72" s="132"/>
      <c r="AV72" s="132"/>
      <c r="AW72" s="132"/>
    </row>
    <row r="73" spans="1:49">
      <c r="A73" s="132"/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2"/>
      <c r="V73" s="132"/>
      <c r="W73" s="132"/>
      <c r="X73" s="132"/>
      <c r="Y73" s="132"/>
      <c r="Z73" s="132"/>
      <c r="AA73" s="132"/>
      <c r="AB73" s="132"/>
      <c r="AC73" s="132"/>
      <c r="AD73" s="132"/>
      <c r="AE73" s="132"/>
      <c r="AF73" s="132"/>
      <c r="AG73" s="132"/>
      <c r="AH73" s="132"/>
      <c r="AI73" s="132"/>
      <c r="AJ73" s="132"/>
      <c r="AK73" s="132"/>
      <c r="AL73" s="132"/>
      <c r="AM73" s="132"/>
      <c r="AN73" s="132"/>
      <c r="AO73" s="132"/>
      <c r="AP73" s="132"/>
      <c r="AQ73" s="132"/>
      <c r="AR73" s="132"/>
      <c r="AS73" s="132"/>
      <c r="AT73" s="132"/>
      <c r="AU73" s="132"/>
      <c r="AV73" s="132"/>
      <c r="AW73" s="132"/>
    </row>
    <row r="74" spans="1:49">
      <c r="A74" s="132"/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32"/>
      <c r="AL74" s="132"/>
      <c r="AM74" s="132"/>
      <c r="AN74" s="132"/>
      <c r="AO74" s="132"/>
      <c r="AP74" s="132"/>
      <c r="AQ74" s="132"/>
      <c r="AR74" s="132"/>
      <c r="AS74" s="132"/>
      <c r="AT74" s="132"/>
      <c r="AU74" s="132"/>
      <c r="AV74" s="132"/>
      <c r="AW74" s="132"/>
    </row>
    <row r="75" spans="1:49">
      <c r="A75" s="132"/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2"/>
      <c r="V75" s="132"/>
      <c r="W75" s="132"/>
      <c r="X75" s="132"/>
      <c r="Y75" s="132"/>
      <c r="Z75" s="132"/>
      <c r="AA75" s="132"/>
      <c r="AB75" s="132"/>
      <c r="AC75" s="132"/>
      <c r="AD75" s="132"/>
      <c r="AE75" s="132"/>
      <c r="AF75" s="132"/>
      <c r="AG75" s="132"/>
      <c r="AH75" s="132"/>
      <c r="AI75" s="132"/>
      <c r="AJ75" s="132"/>
      <c r="AK75" s="132"/>
      <c r="AL75" s="132"/>
      <c r="AM75" s="132"/>
      <c r="AN75" s="132"/>
      <c r="AO75" s="132"/>
      <c r="AP75" s="132"/>
      <c r="AQ75" s="132"/>
      <c r="AR75" s="132"/>
      <c r="AS75" s="132"/>
      <c r="AT75" s="132"/>
      <c r="AU75" s="132"/>
      <c r="AV75" s="132"/>
      <c r="AW75" s="132"/>
    </row>
    <row r="76" spans="1:49">
      <c r="A76" s="132"/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2"/>
      <c r="AG76" s="132"/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2"/>
      <c r="AV76" s="132"/>
      <c r="AW76" s="132"/>
    </row>
    <row r="77" spans="1:49">
      <c r="A77" s="132"/>
      <c r="B77" s="135"/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  <c r="AF77" s="132"/>
      <c r="AG77" s="132"/>
      <c r="AH77" s="132"/>
      <c r="AI77" s="132"/>
      <c r="AJ77" s="132"/>
      <c r="AK77" s="132"/>
      <c r="AL77" s="132"/>
      <c r="AM77" s="132"/>
      <c r="AN77" s="132"/>
      <c r="AO77" s="132"/>
      <c r="AP77" s="132"/>
      <c r="AQ77" s="132"/>
      <c r="AR77" s="132"/>
      <c r="AS77" s="132"/>
      <c r="AT77" s="132"/>
      <c r="AU77" s="132"/>
      <c r="AV77" s="132"/>
      <c r="AW77" s="132"/>
    </row>
    <row r="78" spans="1:49">
      <c r="A78" s="132"/>
      <c r="B78" s="135"/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  <c r="AF78" s="132"/>
      <c r="AG78" s="132"/>
      <c r="AH78" s="132"/>
      <c r="AI78" s="132"/>
      <c r="AJ78" s="132"/>
      <c r="AK78" s="132"/>
      <c r="AL78" s="132"/>
      <c r="AM78" s="132"/>
      <c r="AN78" s="132"/>
      <c r="AO78" s="132"/>
      <c r="AP78" s="132"/>
      <c r="AQ78" s="132"/>
      <c r="AR78" s="132"/>
      <c r="AS78" s="132"/>
      <c r="AT78" s="132"/>
      <c r="AU78" s="132"/>
      <c r="AV78" s="132"/>
      <c r="AW78" s="132"/>
    </row>
    <row r="79" spans="1:49">
      <c r="A79" s="132"/>
      <c r="B79" s="135"/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  <c r="AF79" s="132"/>
      <c r="AG79" s="132"/>
      <c r="AH79" s="132"/>
      <c r="AI79" s="132"/>
      <c r="AJ79" s="132"/>
      <c r="AK79" s="132"/>
      <c r="AL79" s="132"/>
      <c r="AM79" s="132"/>
      <c r="AN79" s="132"/>
      <c r="AO79" s="132"/>
      <c r="AP79" s="132"/>
      <c r="AQ79" s="132"/>
      <c r="AR79" s="132"/>
      <c r="AS79" s="132"/>
      <c r="AT79" s="132"/>
      <c r="AU79" s="132"/>
      <c r="AV79" s="132"/>
      <c r="AW79" s="132"/>
    </row>
    <row r="80" spans="1:49">
      <c r="A80" s="132"/>
      <c r="B80" s="135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  <c r="AF80" s="132"/>
      <c r="AG80" s="132"/>
      <c r="AH80" s="132"/>
      <c r="AI80" s="132"/>
      <c r="AJ80" s="132"/>
      <c r="AK80" s="132"/>
      <c r="AL80" s="132"/>
      <c r="AM80" s="132"/>
      <c r="AN80" s="132"/>
      <c r="AO80" s="132"/>
      <c r="AP80" s="132"/>
      <c r="AQ80" s="132"/>
      <c r="AR80" s="132"/>
      <c r="AS80" s="132"/>
      <c r="AT80" s="132"/>
      <c r="AU80" s="132"/>
      <c r="AV80" s="132"/>
      <c r="AW80" s="132"/>
    </row>
    <row r="81" spans="1:49">
      <c r="A81" s="132"/>
      <c r="B81" s="135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  <c r="AF81" s="132"/>
      <c r="AG81" s="132"/>
      <c r="AH81" s="132"/>
      <c r="AI81" s="132"/>
      <c r="AJ81" s="132"/>
      <c r="AK81" s="132"/>
      <c r="AL81" s="132"/>
      <c r="AM81" s="132"/>
      <c r="AN81" s="132"/>
      <c r="AO81" s="132"/>
      <c r="AP81" s="132"/>
      <c r="AQ81" s="132"/>
      <c r="AR81" s="132"/>
      <c r="AS81" s="132"/>
      <c r="AT81" s="132"/>
      <c r="AU81" s="132"/>
      <c r="AV81" s="132"/>
      <c r="AW81" s="132"/>
    </row>
    <row r="82" spans="1:49">
      <c r="A82" s="132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</row>
    <row r="83" spans="1:49">
      <c r="A83" s="132"/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2"/>
      <c r="V83" s="132"/>
      <c r="W83" s="132"/>
      <c r="X83" s="132"/>
      <c r="Y83" s="132"/>
      <c r="Z83" s="132"/>
      <c r="AA83" s="132"/>
      <c r="AB83" s="132"/>
      <c r="AC83" s="132"/>
      <c r="AD83" s="132"/>
      <c r="AE83" s="132"/>
      <c r="AF83" s="132"/>
      <c r="AG83" s="132"/>
      <c r="AH83" s="132"/>
      <c r="AI83" s="132"/>
      <c r="AJ83" s="132"/>
      <c r="AK83" s="132"/>
      <c r="AL83" s="132"/>
      <c r="AM83" s="132"/>
      <c r="AN83" s="132"/>
      <c r="AO83" s="132"/>
      <c r="AP83" s="132"/>
      <c r="AQ83" s="132"/>
      <c r="AR83" s="132"/>
    </row>
    <row r="84" spans="1:49">
      <c r="A84" s="132"/>
      <c r="B84" s="135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2"/>
      <c r="V84" s="132"/>
      <c r="W84" s="132"/>
      <c r="X84" s="132"/>
      <c r="Y84" s="132"/>
      <c r="Z84" s="132"/>
      <c r="AA84" s="132"/>
      <c r="AB84" s="132"/>
      <c r="AC84" s="132"/>
      <c r="AD84" s="132"/>
      <c r="AE84" s="132"/>
      <c r="AF84" s="132"/>
      <c r="AG84" s="132"/>
      <c r="AH84" s="132"/>
      <c r="AI84" s="132"/>
      <c r="AJ84" s="132"/>
      <c r="AK84" s="132"/>
      <c r="AL84" s="132"/>
      <c r="AM84" s="132"/>
      <c r="AN84" s="132"/>
      <c r="AO84" s="132"/>
      <c r="AP84" s="132"/>
      <c r="AQ84" s="132"/>
      <c r="AR84" s="132"/>
    </row>
    <row r="85" spans="1:49">
      <c r="A85" s="132"/>
      <c r="B85" s="135"/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2"/>
      <c r="V85" s="132"/>
      <c r="W85" s="132"/>
      <c r="X85" s="132"/>
      <c r="Y85" s="132"/>
      <c r="Z85" s="132"/>
      <c r="AA85" s="132"/>
      <c r="AB85" s="132"/>
      <c r="AC85" s="132"/>
      <c r="AD85" s="132"/>
      <c r="AE85" s="132"/>
      <c r="AF85" s="132"/>
      <c r="AG85" s="132"/>
      <c r="AH85" s="132"/>
      <c r="AI85" s="132"/>
      <c r="AJ85" s="132"/>
      <c r="AK85" s="132"/>
      <c r="AL85" s="132"/>
      <c r="AM85" s="132"/>
      <c r="AN85" s="132"/>
      <c r="AO85" s="132"/>
      <c r="AP85" s="132"/>
      <c r="AQ85" s="132"/>
      <c r="AR85" s="132"/>
    </row>
    <row r="86" spans="1:49">
      <c r="A86" s="132"/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2"/>
      <c r="V86" s="132"/>
      <c r="W86" s="132"/>
      <c r="X86" s="132"/>
      <c r="Y86" s="132"/>
      <c r="Z86" s="132"/>
      <c r="AA86" s="132"/>
      <c r="AB86" s="132"/>
      <c r="AC86" s="132"/>
      <c r="AD86" s="132"/>
      <c r="AE86" s="132"/>
      <c r="AF86" s="132"/>
      <c r="AG86" s="132"/>
      <c r="AH86" s="132"/>
      <c r="AI86" s="132"/>
      <c r="AJ86" s="132"/>
      <c r="AK86" s="132"/>
      <c r="AL86" s="132"/>
      <c r="AM86" s="132"/>
      <c r="AN86" s="132"/>
      <c r="AO86" s="132"/>
      <c r="AP86" s="132"/>
      <c r="AQ86" s="132"/>
      <c r="AR86" s="132"/>
    </row>
    <row r="87" spans="1:49">
      <c r="A87" s="132"/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2"/>
      <c r="V87" s="132"/>
      <c r="W87" s="132"/>
      <c r="X87" s="132"/>
      <c r="Y87" s="132"/>
      <c r="Z87" s="132"/>
      <c r="AA87" s="132"/>
      <c r="AB87" s="132"/>
      <c r="AC87" s="132"/>
      <c r="AD87" s="132"/>
      <c r="AE87" s="132"/>
      <c r="AF87" s="132"/>
      <c r="AG87" s="132"/>
      <c r="AH87" s="132"/>
      <c r="AI87" s="132"/>
      <c r="AJ87" s="132"/>
      <c r="AK87" s="132"/>
      <c r="AL87" s="132"/>
      <c r="AM87" s="132"/>
      <c r="AN87" s="132"/>
      <c r="AO87" s="132"/>
      <c r="AP87" s="132"/>
      <c r="AQ87" s="132"/>
      <c r="AR87" s="132"/>
    </row>
    <row r="88" spans="1:49">
      <c r="A88" s="132"/>
      <c r="B88" s="135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2"/>
      <c r="V88" s="132"/>
      <c r="W88" s="132"/>
      <c r="X88" s="132"/>
      <c r="Y88" s="132"/>
      <c r="Z88" s="132"/>
      <c r="AA88" s="132"/>
      <c r="AB88" s="132"/>
      <c r="AC88" s="132"/>
      <c r="AD88" s="132"/>
      <c r="AE88" s="132"/>
      <c r="AF88" s="132"/>
      <c r="AG88" s="132"/>
      <c r="AH88" s="132"/>
      <c r="AI88" s="132"/>
      <c r="AJ88" s="132"/>
      <c r="AK88" s="132"/>
      <c r="AL88" s="132"/>
      <c r="AM88" s="132"/>
      <c r="AN88" s="132"/>
      <c r="AO88" s="132"/>
      <c r="AP88" s="132"/>
      <c r="AQ88" s="132"/>
      <c r="AR88" s="132"/>
    </row>
    <row r="89" spans="1:49">
      <c r="A89" s="132"/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2"/>
      <c r="V89" s="132"/>
      <c r="W89" s="132"/>
      <c r="X89" s="132"/>
      <c r="Y89" s="132"/>
      <c r="Z89" s="132"/>
      <c r="AA89" s="132"/>
      <c r="AB89" s="132"/>
      <c r="AC89" s="132"/>
      <c r="AD89" s="132"/>
      <c r="AE89" s="132"/>
      <c r="AF89" s="132"/>
      <c r="AG89" s="132"/>
      <c r="AH89" s="132"/>
      <c r="AI89" s="132"/>
      <c r="AJ89" s="132"/>
      <c r="AK89" s="132"/>
      <c r="AL89" s="132"/>
      <c r="AM89" s="132"/>
      <c r="AN89" s="132"/>
      <c r="AO89" s="132"/>
      <c r="AP89" s="132"/>
      <c r="AQ89" s="132"/>
      <c r="AR89" s="132"/>
    </row>
    <row r="90" spans="1:49">
      <c r="A90" s="132"/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2"/>
      <c r="V90" s="132"/>
      <c r="W90" s="132"/>
      <c r="X90" s="132"/>
      <c r="Y90" s="132"/>
      <c r="Z90" s="132"/>
      <c r="AA90" s="132"/>
      <c r="AB90" s="132"/>
      <c r="AC90" s="132"/>
      <c r="AD90" s="132"/>
      <c r="AE90" s="132"/>
      <c r="AF90" s="132"/>
      <c r="AG90" s="132"/>
      <c r="AH90" s="132"/>
      <c r="AI90" s="132"/>
      <c r="AJ90" s="132"/>
      <c r="AK90" s="132"/>
      <c r="AL90" s="132"/>
      <c r="AM90" s="132"/>
      <c r="AN90" s="132"/>
      <c r="AO90" s="132"/>
      <c r="AP90" s="132"/>
      <c r="AQ90" s="132"/>
      <c r="AR90" s="132"/>
    </row>
    <row r="91" spans="1:49">
      <c r="A91" s="132"/>
      <c r="B91" s="135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2"/>
      <c r="V91" s="132"/>
      <c r="W91" s="132"/>
      <c r="X91" s="132"/>
      <c r="Y91" s="132"/>
      <c r="Z91" s="132"/>
      <c r="AA91" s="132"/>
      <c r="AB91" s="132"/>
      <c r="AC91" s="132"/>
      <c r="AD91" s="132"/>
      <c r="AE91" s="132"/>
      <c r="AF91" s="132"/>
      <c r="AG91" s="132"/>
      <c r="AH91" s="132"/>
      <c r="AI91" s="132"/>
      <c r="AJ91" s="132"/>
      <c r="AK91" s="132"/>
      <c r="AL91" s="132"/>
      <c r="AM91" s="132"/>
      <c r="AN91" s="132"/>
      <c r="AO91" s="132"/>
      <c r="AP91" s="132"/>
      <c r="AQ91" s="132"/>
      <c r="AR91" s="132"/>
    </row>
    <row r="92" spans="1:49">
      <c r="A92" s="132"/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2"/>
      <c r="V92" s="132"/>
      <c r="W92" s="132"/>
      <c r="X92" s="132"/>
      <c r="Y92" s="132"/>
      <c r="Z92" s="132"/>
      <c r="AA92" s="132"/>
      <c r="AB92" s="132"/>
      <c r="AC92" s="132"/>
      <c r="AD92" s="132"/>
      <c r="AE92" s="132"/>
      <c r="AF92" s="132"/>
      <c r="AG92" s="132"/>
      <c r="AH92" s="132"/>
      <c r="AI92" s="132"/>
      <c r="AJ92" s="132"/>
      <c r="AK92" s="132"/>
      <c r="AL92" s="132"/>
      <c r="AM92" s="132"/>
      <c r="AN92" s="132"/>
      <c r="AO92" s="132"/>
      <c r="AP92" s="132"/>
      <c r="AQ92" s="132"/>
      <c r="AR92" s="132"/>
    </row>
    <row r="93" spans="1:49">
      <c r="A93" s="132"/>
      <c r="B93" s="135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2"/>
      <c r="V93" s="132"/>
      <c r="W93" s="132"/>
      <c r="X93" s="132"/>
      <c r="Y93" s="132"/>
      <c r="Z93" s="132"/>
      <c r="AA93" s="132"/>
      <c r="AB93" s="132"/>
      <c r="AC93" s="132"/>
      <c r="AD93" s="132"/>
      <c r="AE93" s="132"/>
      <c r="AF93" s="132"/>
      <c r="AG93" s="132"/>
      <c r="AH93" s="132"/>
      <c r="AI93" s="132"/>
      <c r="AJ93" s="132"/>
      <c r="AK93" s="132"/>
      <c r="AL93" s="132"/>
      <c r="AM93" s="132"/>
      <c r="AN93" s="132"/>
      <c r="AO93" s="132"/>
      <c r="AP93" s="132"/>
      <c r="AQ93" s="132"/>
      <c r="AR93" s="132"/>
    </row>
    <row r="94" spans="1:49">
      <c r="A94" s="132"/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2"/>
      <c r="V94" s="132"/>
      <c r="W94" s="132"/>
      <c r="X94" s="132"/>
      <c r="Y94" s="132"/>
      <c r="Z94" s="132"/>
      <c r="AA94" s="132"/>
      <c r="AB94" s="132"/>
      <c r="AC94" s="132"/>
      <c r="AD94" s="132"/>
      <c r="AE94" s="132"/>
      <c r="AF94" s="132"/>
      <c r="AG94" s="132"/>
      <c r="AH94" s="132"/>
      <c r="AI94" s="132"/>
      <c r="AJ94" s="132"/>
      <c r="AK94" s="132"/>
      <c r="AL94" s="132"/>
      <c r="AM94" s="132"/>
      <c r="AN94" s="132"/>
      <c r="AO94" s="132"/>
      <c r="AP94" s="132"/>
      <c r="AQ94" s="132"/>
      <c r="AR94" s="132"/>
    </row>
    <row r="95" spans="1:49">
      <c r="A95" s="132"/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2"/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  <c r="AF95" s="132"/>
      <c r="AG95" s="132"/>
      <c r="AH95" s="132"/>
      <c r="AI95" s="132"/>
      <c r="AJ95" s="132"/>
      <c r="AK95" s="132"/>
      <c r="AL95" s="132"/>
      <c r="AM95" s="132"/>
      <c r="AN95" s="132"/>
      <c r="AO95" s="132"/>
      <c r="AP95" s="132"/>
      <c r="AQ95" s="132"/>
      <c r="AR95" s="132"/>
    </row>
    <row r="96" spans="1:49">
      <c r="A96" s="132"/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2"/>
      <c r="V96" s="132"/>
      <c r="W96" s="132"/>
      <c r="X96" s="132"/>
      <c r="Y96" s="132"/>
      <c r="Z96" s="132"/>
      <c r="AA96" s="132"/>
      <c r="AB96" s="132"/>
      <c r="AC96" s="132"/>
      <c r="AD96" s="132"/>
      <c r="AE96" s="132"/>
      <c r="AF96" s="132"/>
      <c r="AG96" s="132"/>
      <c r="AH96" s="132"/>
      <c r="AI96" s="132"/>
      <c r="AJ96" s="132"/>
      <c r="AK96" s="132"/>
      <c r="AL96" s="132"/>
      <c r="AM96" s="132"/>
      <c r="AN96" s="132"/>
      <c r="AO96" s="132"/>
      <c r="AP96" s="132"/>
      <c r="AQ96" s="132"/>
      <c r="AR96" s="132"/>
    </row>
    <row r="97" spans="1:44">
      <c r="A97" s="132"/>
      <c r="B97" s="135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2"/>
      <c r="V97" s="132"/>
      <c r="W97" s="132"/>
      <c r="X97" s="132"/>
      <c r="Y97" s="132"/>
      <c r="Z97" s="132"/>
      <c r="AA97" s="132"/>
      <c r="AB97" s="132"/>
      <c r="AC97" s="132"/>
      <c r="AD97" s="132"/>
      <c r="AE97" s="132"/>
      <c r="AF97" s="132"/>
      <c r="AG97" s="132"/>
      <c r="AH97" s="132"/>
      <c r="AI97" s="132"/>
      <c r="AJ97" s="132"/>
      <c r="AK97" s="132"/>
      <c r="AL97" s="132"/>
      <c r="AM97" s="132"/>
      <c r="AN97" s="132"/>
      <c r="AO97" s="132"/>
      <c r="AP97" s="132"/>
      <c r="AQ97" s="132"/>
      <c r="AR97" s="132"/>
    </row>
    <row r="98" spans="1:44">
      <c r="A98" s="132"/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2"/>
      <c r="V98" s="132"/>
      <c r="W98" s="132"/>
      <c r="X98" s="132"/>
      <c r="Y98" s="132"/>
      <c r="Z98" s="132"/>
      <c r="AA98" s="132"/>
      <c r="AB98" s="132"/>
      <c r="AC98" s="132"/>
      <c r="AD98" s="132"/>
      <c r="AE98" s="132"/>
      <c r="AF98" s="132"/>
      <c r="AG98" s="132"/>
      <c r="AH98" s="132"/>
      <c r="AI98" s="132"/>
      <c r="AJ98" s="132"/>
      <c r="AK98" s="132"/>
      <c r="AL98" s="132"/>
      <c r="AM98" s="132"/>
      <c r="AN98" s="132"/>
      <c r="AO98" s="132"/>
      <c r="AP98" s="132"/>
      <c r="AQ98" s="132"/>
      <c r="AR98" s="132"/>
    </row>
    <row r="99" spans="1:44">
      <c r="A99" s="132"/>
      <c r="B99" s="135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2"/>
      <c r="V99" s="132"/>
      <c r="W99" s="132"/>
      <c r="X99" s="132"/>
      <c r="Y99" s="132"/>
      <c r="Z99" s="132"/>
      <c r="AA99" s="132"/>
      <c r="AB99" s="132"/>
      <c r="AC99" s="132"/>
      <c r="AD99" s="132"/>
      <c r="AE99" s="132"/>
      <c r="AF99" s="132"/>
      <c r="AG99" s="132"/>
      <c r="AH99" s="132"/>
      <c r="AI99" s="132"/>
      <c r="AJ99" s="132"/>
      <c r="AK99" s="132"/>
      <c r="AL99" s="132"/>
      <c r="AM99" s="132"/>
      <c r="AN99" s="132"/>
      <c r="AO99" s="132"/>
      <c r="AP99" s="132"/>
      <c r="AQ99" s="132"/>
      <c r="AR99" s="132"/>
    </row>
    <row r="100" spans="1:44">
      <c r="A100" s="132"/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2"/>
      <c r="V100" s="132"/>
      <c r="W100" s="132"/>
      <c r="X100" s="132"/>
      <c r="Y100" s="132"/>
      <c r="Z100" s="132"/>
      <c r="AA100" s="132"/>
      <c r="AB100" s="132"/>
      <c r="AC100" s="132"/>
      <c r="AD100" s="132"/>
      <c r="AE100" s="132"/>
      <c r="AF100" s="132"/>
      <c r="AG100" s="132"/>
      <c r="AH100" s="132"/>
      <c r="AI100" s="132"/>
      <c r="AJ100" s="132"/>
      <c r="AK100" s="132"/>
      <c r="AL100" s="132"/>
      <c r="AM100" s="132"/>
      <c r="AN100" s="132"/>
      <c r="AO100" s="132"/>
      <c r="AP100" s="132"/>
      <c r="AQ100" s="132"/>
      <c r="AR100" s="132"/>
    </row>
    <row r="101" spans="1:44">
      <c r="A101" s="132"/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2"/>
      <c r="V101" s="132"/>
      <c r="W101" s="132"/>
      <c r="X101" s="132"/>
      <c r="Y101" s="132"/>
      <c r="Z101" s="132"/>
    </row>
    <row r="102" spans="1:44">
      <c r="A102" s="132"/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2"/>
      <c r="V102" s="132"/>
      <c r="W102" s="132"/>
      <c r="X102" s="132"/>
      <c r="Y102" s="132"/>
      <c r="Z102" s="132"/>
    </row>
    <row r="103" spans="1:44">
      <c r="A103" s="132"/>
      <c r="B103" s="132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</row>
    <row r="104" spans="1:44">
      <c r="A104" s="132"/>
      <c r="B104" s="132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</row>
    <row r="105" spans="1:44">
      <c r="A105" s="132"/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</row>
    <row r="106" spans="1:44">
      <c r="A106" s="132"/>
      <c r="B106" s="132"/>
      <c r="C106" s="132"/>
      <c r="D106" s="132"/>
      <c r="E106" s="132"/>
      <c r="F106" s="132"/>
      <c r="G106" s="132"/>
      <c r="H106" s="132"/>
      <c r="I106" s="132"/>
      <c r="J106" s="132"/>
      <c r="K106" s="132"/>
      <c r="L106" s="132"/>
      <c r="M106" s="132"/>
      <c r="N106" s="132"/>
      <c r="O106" s="132"/>
      <c r="P106" s="132"/>
      <c r="Q106" s="132"/>
      <c r="R106" s="132"/>
      <c r="S106" s="132"/>
      <c r="T106" s="132"/>
      <c r="U106" s="132"/>
      <c r="V106" s="132"/>
      <c r="W106" s="132"/>
      <c r="X106" s="132"/>
      <c r="Y106" s="132"/>
      <c r="Z106" s="132"/>
    </row>
    <row r="107" spans="1:44">
      <c r="A107" s="132"/>
      <c r="B107" s="132"/>
      <c r="C107" s="132"/>
      <c r="D107" s="132"/>
      <c r="E107" s="132"/>
      <c r="F107" s="132"/>
      <c r="G107" s="132"/>
      <c r="H107" s="132"/>
      <c r="I107" s="132"/>
      <c r="J107" s="132"/>
      <c r="K107" s="132"/>
      <c r="L107" s="132"/>
      <c r="M107" s="132"/>
      <c r="N107" s="132"/>
      <c r="O107" s="132"/>
      <c r="P107" s="132"/>
      <c r="Q107" s="132"/>
      <c r="R107" s="132"/>
      <c r="S107" s="132"/>
      <c r="T107" s="132"/>
      <c r="U107" s="132"/>
      <c r="V107" s="132"/>
      <c r="W107" s="132"/>
      <c r="X107" s="132"/>
      <c r="Y107" s="132"/>
      <c r="Z107" s="132"/>
    </row>
    <row r="108" spans="1:44">
      <c r="A108" s="132"/>
      <c r="B108" s="132"/>
      <c r="C108" s="132"/>
      <c r="D108" s="132"/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132"/>
      <c r="Z108" s="132"/>
    </row>
    <row r="109" spans="1:44">
      <c r="A109" s="132"/>
      <c r="B109" s="132"/>
      <c r="C109" s="132"/>
      <c r="D109" s="132"/>
      <c r="E109" s="132"/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  <c r="Z109" s="132"/>
    </row>
    <row r="110" spans="1:44">
      <c r="A110" s="132"/>
      <c r="B110" s="132"/>
      <c r="C110" s="132"/>
      <c r="D110" s="132"/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  <c r="Z110" s="132"/>
    </row>
    <row r="111" spans="1:44">
      <c r="A111" s="132"/>
      <c r="B111" s="132"/>
      <c r="C111" s="132"/>
      <c r="D111" s="132"/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2"/>
      <c r="Z111" s="132"/>
    </row>
    <row r="112" spans="1:44">
      <c r="A112" s="132"/>
      <c r="B112" s="132"/>
      <c r="C112" s="132"/>
      <c r="D112" s="132"/>
      <c r="E112" s="132"/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32"/>
      <c r="Z112" s="132"/>
    </row>
    <row r="113" spans="1:26">
      <c r="A113" s="132"/>
      <c r="B113" s="132"/>
      <c r="C113" s="132"/>
      <c r="D113" s="132"/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</row>
    <row r="114" spans="1:26">
      <c r="A114" s="132"/>
      <c r="B114" s="132"/>
      <c r="C114" s="132"/>
      <c r="D114" s="132"/>
      <c r="E114" s="132"/>
      <c r="F114" s="132"/>
      <c r="G114" s="132"/>
      <c r="H114" s="132"/>
      <c r="I114" s="132"/>
      <c r="J114" s="132"/>
      <c r="K114" s="132"/>
      <c r="L114" s="132"/>
      <c r="M114" s="132"/>
      <c r="N114" s="132"/>
      <c r="O114" s="132"/>
      <c r="P114" s="132"/>
      <c r="Q114" s="132"/>
      <c r="R114" s="132"/>
      <c r="S114" s="132"/>
      <c r="T114" s="132"/>
      <c r="U114" s="132"/>
      <c r="V114" s="132"/>
      <c r="W114" s="132"/>
      <c r="X114" s="132"/>
      <c r="Y114" s="132"/>
      <c r="Z114" s="132"/>
    </row>
    <row r="115" spans="1:26">
      <c r="A115" s="132"/>
      <c r="B115" s="132"/>
      <c r="C115" s="132"/>
      <c r="D115" s="132"/>
      <c r="E115" s="132"/>
      <c r="F115" s="132"/>
      <c r="G115" s="132"/>
      <c r="H115" s="132"/>
      <c r="I115" s="132"/>
      <c r="J115" s="132"/>
      <c r="K115" s="132"/>
      <c r="L115" s="132"/>
      <c r="M115" s="132"/>
      <c r="N115" s="132"/>
      <c r="O115" s="132"/>
      <c r="P115" s="132"/>
      <c r="Q115" s="132"/>
      <c r="R115" s="132"/>
      <c r="S115" s="132"/>
      <c r="T115" s="132"/>
      <c r="U115" s="132"/>
      <c r="V115" s="132"/>
      <c r="W115" s="132"/>
      <c r="X115" s="132"/>
      <c r="Y115" s="132"/>
      <c r="Z115" s="132"/>
    </row>
    <row r="116" spans="1:26">
      <c r="A116" s="132"/>
      <c r="B116" s="132"/>
      <c r="C116" s="132"/>
      <c r="D116" s="132"/>
      <c r="E116" s="132"/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</row>
    <row r="117" spans="1:26">
      <c r="A117" s="132"/>
      <c r="B117" s="132"/>
      <c r="C117" s="132"/>
      <c r="D117" s="132"/>
      <c r="E117" s="132"/>
      <c r="F117" s="132"/>
      <c r="G117" s="132"/>
      <c r="H117" s="132"/>
      <c r="I117" s="132"/>
      <c r="J117" s="132"/>
      <c r="K117" s="132"/>
      <c r="L117" s="132"/>
      <c r="M117" s="132"/>
      <c r="N117" s="132"/>
      <c r="O117" s="132"/>
      <c r="P117" s="132"/>
      <c r="Q117" s="132"/>
      <c r="R117" s="132"/>
      <c r="S117" s="132"/>
      <c r="T117" s="132"/>
      <c r="U117" s="132"/>
      <c r="V117" s="132"/>
      <c r="W117" s="132"/>
      <c r="X117" s="132"/>
      <c r="Y117" s="132"/>
      <c r="Z117" s="132"/>
    </row>
    <row r="118" spans="1:26">
      <c r="A118" s="132"/>
      <c r="B118" s="132"/>
      <c r="C118" s="132"/>
      <c r="D118" s="132"/>
      <c r="E118" s="132"/>
      <c r="F118" s="132"/>
      <c r="G118" s="132"/>
      <c r="H118" s="132"/>
      <c r="I118" s="132"/>
      <c r="J118" s="132"/>
      <c r="K118" s="132"/>
      <c r="L118" s="132"/>
      <c r="M118" s="132"/>
      <c r="N118" s="132"/>
      <c r="O118" s="132"/>
      <c r="P118" s="132"/>
      <c r="Q118" s="132"/>
      <c r="R118" s="132"/>
      <c r="S118" s="132"/>
      <c r="T118" s="132"/>
      <c r="U118" s="132"/>
      <c r="V118" s="132"/>
      <c r="W118" s="132"/>
      <c r="X118" s="132"/>
      <c r="Y118" s="132"/>
      <c r="Z118" s="132"/>
    </row>
    <row r="119" spans="1:26">
      <c r="A119" s="132"/>
      <c r="B119" s="132"/>
      <c r="C119" s="132"/>
      <c r="D119" s="132"/>
      <c r="E119" s="132"/>
      <c r="F119" s="132"/>
      <c r="G119" s="132"/>
      <c r="H119" s="132"/>
      <c r="I119" s="132"/>
      <c r="J119" s="132"/>
      <c r="K119" s="132"/>
      <c r="L119" s="132"/>
      <c r="M119" s="132"/>
      <c r="N119" s="132"/>
      <c r="O119" s="132"/>
      <c r="P119" s="132"/>
      <c r="Q119" s="132"/>
      <c r="R119" s="132"/>
      <c r="S119" s="132"/>
      <c r="T119" s="132"/>
      <c r="U119" s="132"/>
      <c r="V119" s="132"/>
      <c r="W119" s="132"/>
      <c r="X119" s="132"/>
      <c r="Y119" s="132"/>
      <c r="Z119" s="132"/>
    </row>
    <row r="120" spans="1:26">
      <c r="A120" s="132"/>
      <c r="B120" s="132"/>
      <c r="C120" s="132"/>
      <c r="D120" s="132"/>
      <c r="E120" s="132"/>
      <c r="F120" s="132"/>
      <c r="G120" s="132"/>
      <c r="H120" s="132"/>
      <c r="I120" s="132"/>
      <c r="J120" s="132"/>
      <c r="K120" s="132"/>
      <c r="L120" s="132"/>
      <c r="M120" s="132"/>
      <c r="N120" s="132"/>
      <c r="O120" s="132"/>
      <c r="P120" s="132"/>
      <c r="Q120" s="132"/>
      <c r="R120" s="132"/>
      <c r="S120" s="132"/>
      <c r="T120" s="132"/>
      <c r="U120" s="132"/>
      <c r="V120" s="132"/>
      <c r="W120" s="132"/>
      <c r="X120" s="132"/>
      <c r="Y120" s="132"/>
      <c r="Z120" s="132"/>
    </row>
    <row r="121" spans="1:26">
      <c r="A121" s="132"/>
      <c r="B121" s="132"/>
      <c r="C121" s="132"/>
      <c r="D121" s="132"/>
      <c r="E121" s="132"/>
      <c r="F121" s="132"/>
      <c r="G121" s="132"/>
      <c r="H121" s="132"/>
      <c r="I121" s="132"/>
      <c r="J121" s="132"/>
      <c r="K121" s="132"/>
      <c r="L121" s="132"/>
      <c r="M121" s="132"/>
      <c r="N121" s="132"/>
      <c r="O121" s="132"/>
      <c r="P121" s="132"/>
      <c r="Q121" s="132"/>
      <c r="R121" s="132"/>
      <c r="S121" s="132"/>
      <c r="T121" s="132"/>
      <c r="U121" s="132"/>
      <c r="V121" s="132"/>
      <c r="W121" s="132"/>
      <c r="X121" s="132"/>
      <c r="Y121" s="132"/>
      <c r="Z121" s="132"/>
    </row>
    <row r="122" spans="1:26">
      <c r="A122" s="132"/>
      <c r="B122" s="132"/>
      <c r="C122" s="132"/>
      <c r="D122" s="132"/>
      <c r="E122" s="132"/>
      <c r="F122" s="132"/>
      <c r="G122" s="132"/>
      <c r="H122" s="132"/>
      <c r="I122" s="132"/>
      <c r="J122" s="132"/>
      <c r="K122" s="132"/>
      <c r="L122" s="132"/>
      <c r="M122" s="132"/>
      <c r="N122" s="132"/>
      <c r="O122" s="132"/>
      <c r="P122" s="132"/>
      <c r="Q122" s="132"/>
      <c r="R122" s="132"/>
      <c r="S122" s="132"/>
      <c r="T122" s="132"/>
      <c r="U122" s="132"/>
      <c r="V122" s="132"/>
      <c r="W122" s="132"/>
      <c r="X122" s="132"/>
      <c r="Y122" s="132"/>
      <c r="Z122" s="132"/>
    </row>
    <row r="123" spans="1:26">
      <c r="A123" s="132"/>
      <c r="B123" s="132"/>
      <c r="C123" s="132"/>
      <c r="D123" s="132"/>
      <c r="E123" s="132"/>
      <c r="F123" s="132"/>
      <c r="G123" s="132"/>
      <c r="H123" s="132"/>
      <c r="I123" s="132"/>
      <c r="J123" s="132"/>
      <c r="K123" s="132"/>
      <c r="L123" s="132"/>
      <c r="M123" s="132"/>
      <c r="N123" s="132"/>
      <c r="O123" s="132"/>
      <c r="P123" s="132"/>
      <c r="Q123" s="132"/>
      <c r="R123" s="132"/>
      <c r="S123" s="132"/>
      <c r="T123" s="132"/>
      <c r="U123" s="132"/>
      <c r="V123" s="132"/>
      <c r="W123" s="132"/>
      <c r="X123" s="132"/>
      <c r="Y123" s="132"/>
      <c r="Z123" s="132"/>
    </row>
    <row r="124" spans="1:26">
      <c r="A124" s="132"/>
      <c r="B124" s="132"/>
      <c r="C124" s="132"/>
      <c r="D124" s="132"/>
      <c r="E124" s="132"/>
      <c r="F124" s="132"/>
      <c r="G124" s="132"/>
      <c r="H124" s="132"/>
      <c r="I124" s="132"/>
      <c r="J124" s="132"/>
      <c r="K124" s="132"/>
      <c r="L124" s="132"/>
      <c r="M124" s="132"/>
      <c r="N124" s="132"/>
      <c r="O124" s="132"/>
      <c r="P124" s="132"/>
      <c r="Q124" s="132"/>
      <c r="R124" s="132"/>
      <c r="S124" s="132"/>
      <c r="T124" s="132"/>
      <c r="U124" s="132"/>
      <c r="V124" s="132"/>
      <c r="W124" s="132"/>
      <c r="X124" s="132"/>
      <c r="Y124" s="132"/>
      <c r="Z124" s="132"/>
    </row>
    <row r="125" spans="1:26">
      <c r="A125" s="132"/>
      <c r="B125" s="132"/>
      <c r="C125" s="132"/>
      <c r="D125" s="132"/>
      <c r="E125" s="132"/>
      <c r="F125" s="132"/>
      <c r="G125" s="132"/>
      <c r="H125" s="132"/>
      <c r="I125" s="132"/>
      <c r="J125" s="132"/>
      <c r="K125" s="132"/>
      <c r="L125" s="132"/>
      <c r="M125" s="132"/>
      <c r="N125" s="132"/>
      <c r="O125" s="132"/>
      <c r="P125" s="132"/>
      <c r="Q125" s="132"/>
      <c r="R125" s="132"/>
      <c r="S125" s="132"/>
      <c r="T125" s="132"/>
      <c r="U125" s="132"/>
      <c r="V125" s="132"/>
      <c r="W125" s="132"/>
      <c r="X125" s="132"/>
      <c r="Y125" s="132"/>
      <c r="Z125" s="132"/>
    </row>
    <row r="126" spans="1:26">
      <c r="A126" s="132"/>
      <c r="B126" s="132"/>
      <c r="C126" s="132"/>
      <c r="D126" s="132"/>
      <c r="E126" s="132"/>
      <c r="F126" s="132"/>
      <c r="G126" s="132"/>
      <c r="H126" s="132"/>
      <c r="I126" s="132"/>
      <c r="J126" s="132"/>
      <c r="K126" s="132"/>
      <c r="L126" s="132"/>
      <c r="M126" s="132"/>
      <c r="N126" s="132"/>
      <c r="O126" s="132"/>
      <c r="P126" s="132"/>
      <c r="Q126" s="132"/>
      <c r="R126" s="132"/>
      <c r="S126" s="132"/>
      <c r="T126" s="132"/>
      <c r="U126" s="132"/>
      <c r="V126" s="132"/>
      <c r="W126" s="132"/>
      <c r="X126" s="132"/>
      <c r="Y126" s="132"/>
      <c r="Z126" s="132"/>
    </row>
    <row r="127" spans="1:26">
      <c r="A127" s="132"/>
      <c r="B127" s="132"/>
      <c r="C127" s="132"/>
      <c r="D127" s="132"/>
      <c r="E127" s="132"/>
      <c r="F127" s="132"/>
      <c r="G127" s="132"/>
      <c r="H127" s="132"/>
      <c r="I127" s="132"/>
      <c r="J127" s="132"/>
      <c r="K127" s="132"/>
      <c r="L127" s="132"/>
      <c r="M127" s="132"/>
      <c r="N127" s="132"/>
      <c r="O127" s="132"/>
      <c r="P127" s="132"/>
      <c r="Q127" s="132"/>
      <c r="R127" s="132"/>
      <c r="S127" s="132"/>
      <c r="T127" s="132"/>
      <c r="U127" s="132"/>
      <c r="V127" s="132"/>
      <c r="W127" s="132"/>
      <c r="X127" s="132"/>
      <c r="Y127" s="132"/>
      <c r="Z127" s="132"/>
    </row>
    <row r="128" spans="1:26">
      <c r="A128" s="132"/>
      <c r="B128" s="132"/>
      <c r="C128" s="132"/>
      <c r="D128" s="132"/>
      <c r="E128" s="132"/>
      <c r="F128" s="132"/>
      <c r="G128" s="132"/>
      <c r="H128" s="132"/>
      <c r="I128" s="132"/>
      <c r="J128" s="132"/>
      <c r="K128" s="132"/>
      <c r="L128" s="132"/>
      <c r="M128" s="132"/>
      <c r="N128" s="132"/>
      <c r="O128" s="132"/>
      <c r="P128" s="132"/>
      <c r="Q128" s="132"/>
      <c r="R128" s="132"/>
      <c r="S128" s="132"/>
      <c r="T128" s="132"/>
      <c r="U128" s="132"/>
      <c r="V128" s="132"/>
      <c r="W128" s="132"/>
      <c r="X128" s="132"/>
      <c r="Y128" s="132"/>
      <c r="Z128" s="132"/>
    </row>
    <row r="129" spans="1:26">
      <c r="A129" s="132"/>
      <c r="B129" s="132"/>
      <c r="C129" s="132"/>
      <c r="D129" s="132"/>
      <c r="E129" s="132"/>
      <c r="F129" s="132"/>
      <c r="G129" s="132"/>
      <c r="H129" s="132"/>
      <c r="I129" s="132"/>
      <c r="J129" s="132"/>
      <c r="K129" s="132"/>
      <c r="L129" s="132"/>
      <c r="M129" s="132"/>
      <c r="N129" s="132"/>
      <c r="O129" s="132"/>
      <c r="P129" s="132"/>
      <c r="Q129" s="132"/>
      <c r="R129" s="132"/>
      <c r="S129" s="132"/>
      <c r="T129" s="132"/>
      <c r="U129" s="132"/>
      <c r="V129" s="132"/>
      <c r="W129" s="132"/>
      <c r="X129" s="132"/>
      <c r="Y129" s="132"/>
      <c r="Z129" s="132"/>
    </row>
    <row r="130" spans="1:26">
      <c r="A130" s="132"/>
      <c r="B130" s="132"/>
      <c r="C130" s="132"/>
      <c r="D130" s="132"/>
      <c r="E130" s="132"/>
      <c r="F130" s="132"/>
      <c r="G130" s="132"/>
      <c r="H130" s="132"/>
      <c r="I130" s="132"/>
      <c r="J130" s="132"/>
      <c r="K130" s="132"/>
      <c r="L130" s="132"/>
      <c r="M130" s="132"/>
      <c r="N130" s="132"/>
      <c r="O130" s="132"/>
      <c r="P130" s="132"/>
      <c r="Q130" s="132"/>
      <c r="R130" s="132"/>
      <c r="S130" s="132"/>
      <c r="T130" s="132"/>
      <c r="U130" s="132"/>
      <c r="V130" s="132"/>
      <c r="W130" s="132"/>
      <c r="X130" s="132"/>
      <c r="Y130" s="132"/>
      <c r="Z130" s="132"/>
    </row>
    <row r="131" spans="1:26">
      <c r="A131" s="132"/>
      <c r="B131" s="132"/>
      <c r="C131" s="132"/>
      <c r="D131" s="132"/>
      <c r="E131" s="132"/>
      <c r="F131" s="132"/>
      <c r="G131" s="132"/>
      <c r="H131" s="132"/>
      <c r="I131" s="132"/>
      <c r="J131" s="132"/>
      <c r="K131" s="132"/>
      <c r="L131" s="132"/>
      <c r="M131" s="132"/>
      <c r="N131" s="132"/>
      <c r="O131" s="132"/>
      <c r="P131" s="132"/>
      <c r="Q131" s="132"/>
      <c r="R131" s="132"/>
      <c r="S131" s="132"/>
      <c r="T131" s="132"/>
      <c r="U131" s="132"/>
      <c r="V131" s="132"/>
      <c r="W131" s="132"/>
      <c r="X131" s="132"/>
      <c r="Y131" s="132"/>
      <c r="Z131" s="132"/>
    </row>
    <row r="132" spans="1:26">
      <c r="A132" s="132"/>
      <c r="B132" s="132"/>
      <c r="C132" s="132"/>
      <c r="D132" s="132"/>
      <c r="E132" s="132"/>
      <c r="F132" s="132"/>
      <c r="G132" s="132"/>
      <c r="H132" s="132"/>
      <c r="I132" s="132"/>
      <c r="J132" s="132"/>
      <c r="K132" s="132"/>
      <c r="L132" s="132"/>
      <c r="M132" s="132"/>
      <c r="N132" s="132"/>
      <c r="O132" s="132"/>
      <c r="P132" s="132"/>
      <c r="Q132" s="132"/>
      <c r="R132" s="132"/>
      <c r="S132" s="132"/>
      <c r="T132" s="132"/>
      <c r="U132" s="132"/>
      <c r="V132" s="132"/>
      <c r="W132" s="132"/>
      <c r="X132" s="132"/>
      <c r="Y132" s="132"/>
      <c r="Z132" s="132"/>
    </row>
    <row r="133" spans="1:26">
      <c r="A133" s="132"/>
      <c r="B133" s="132"/>
      <c r="C133" s="132"/>
      <c r="D133" s="132"/>
      <c r="E133" s="132"/>
      <c r="F133" s="132"/>
      <c r="G133" s="132"/>
      <c r="H133" s="132"/>
      <c r="I133" s="132"/>
      <c r="J133" s="132"/>
      <c r="K133" s="132"/>
      <c r="L133" s="132"/>
      <c r="M133" s="132"/>
      <c r="N133" s="132"/>
      <c r="O133" s="132"/>
      <c r="P133" s="132"/>
      <c r="Q133" s="132"/>
      <c r="R133" s="132"/>
      <c r="S133" s="132"/>
      <c r="T133" s="132"/>
      <c r="U133" s="132"/>
      <c r="V133" s="132"/>
      <c r="W133" s="132"/>
      <c r="X133" s="132"/>
      <c r="Y133" s="132"/>
      <c r="Z133" s="132"/>
    </row>
    <row r="134" spans="1:26">
      <c r="A134" s="132"/>
      <c r="B134" s="132"/>
      <c r="C134" s="132"/>
      <c r="D134" s="132"/>
      <c r="E134" s="132"/>
      <c r="F134" s="132"/>
      <c r="G134" s="132"/>
      <c r="H134" s="132"/>
      <c r="I134" s="132"/>
      <c r="J134" s="132"/>
      <c r="K134" s="132"/>
      <c r="L134" s="132"/>
      <c r="M134" s="132"/>
      <c r="N134" s="132"/>
      <c r="O134" s="132"/>
      <c r="P134" s="132"/>
      <c r="Q134" s="132"/>
      <c r="R134" s="132"/>
      <c r="S134" s="132"/>
      <c r="T134" s="132"/>
      <c r="U134" s="132"/>
      <c r="V134" s="132"/>
      <c r="W134" s="132"/>
      <c r="X134" s="132"/>
      <c r="Y134" s="132"/>
      <c r="Z134" s="132"/>
    </row>
    <row r="135" spans="1:26">
      <c r="A135" s="132"/>
      <c r="B135" s="132"/>
      <c r="C135" s="132"/>
      <c r="D135" s="132"/>
      <c r="E135" s="132"/>
      <c r="F135" s="132"/>
      <c r="G135" s="132"/>
      <c r="H135" s="132"/>
      <c r="I135" s="132"/>
      <c r="J135" s="132"/>
      <c r="K135" s="132"/>
      <c r="L135" s="132"/>
      <c r="M135" s="132"/>
      <c r="N135" s="132"/>
      <c r="O135" s="132"/>
      <c r="P135" s="132"/>
      <c r="Q135" s="132"/>
      <c r="R135" s="132"/>
      <c r="S135" s="132"/>
      <c r="T135" s="132"/>
      <c r="U135" s="132"/>
      <c r="V135" s="132"/>
      <c r="W135" s="132"/>
      <c r="X135" s="132"/>
      <c r="Y135" s="132"/>
      <c r="Z135" s="132"/>
    </row>
    <row r="136" spans="1:26">
      <c r="A136" s="132"/>
      <c r="B136" s="132"/>
      <c r="C136" s="132"/>
      <c r="D136" s="132"/>
      <c r="E136" s="132"/>
      <c r="F136" s="132"/>
      <c r="G136" s="132"/>
      <c r="H136" s="132"/>
      <c r="I136" s="132"/>
      <c r="J136" s="132"/>
      <c r="K136" s="132"/>
      <c r="L136" s="132"/>
      <c r="M136" s="132"/>
      <c r="N136" s="132"/>
      <c r="O136" s="132"/>
      <c r="P136" s="132"/>
      <c r="Q136" s="132"/>
      <c r="R136" s="132"/>
      <c r="S136" s="132"/>
      <c r="T136" s="132"/>
      <c r="U136" s="132"/>
      <c r="V136" s="132"/>
      <c r="W136" s="132"/>
      <c r="X136" s="132"/>
      <c r="Y136" s="132"/>
      <c r="Z136" s="132"/>
    </row>
    <row r="137" spans="1:26">
      <c r="A137" s="132"/>
      <c r="B137" s="132"/>
      <c r="C137" s="132"/>
      <c r="D137" s="132"/>
      <c r="E137" s="132"/>
      <c r="F137" s="132"/>
      <c r="G137" s="132"/>
      <c r="H137" s="132"/>
      <c r="I137" s="132"/>
      <c r="J137" s="132"/>
      <c r="K137" s="132"/>
      <c r="L137" s="132"/>
      <c r="M137" s="132"/>
      <c r="N137" s="132"/>
      <c r="O137" s="132"/>
      <c r="P137" s="132"/>
      <c r="Q137" s="132"/>
      <c r="R137" s="132"/>
      <c r="S137" s="132"/>
      <c r="T137" s="132"/>
      <c r="U137" s="132"/>
      <c r="V137" s="132"/>
      <c r="W137" s="132"/>
      <c r="X137" s="132"/>
      <c r="Y137" s="132"/>
      <c r="Z137" s="132"/>
    </row>
    <row r="138" spans="1:26">
      <c r="A138" s="132"/>
      <c r="B138" s="132"/>
      <c r="C138" s="132"/>
      <c r="D138" s="132"/>
      <c r="E138" s="132"/>
      <c r="F138" s="132"/>
      <c r="G138" s="132"/>
      <c r="H138" s="132"/>
      <c r="I138" s="132"/>
      <c r="J138" s="132"/>
      <c r="K138" s="132"/>
      <c r="L138" s="132"/>
      <c r="M138" s="132"/>
      <c r="N138" s="132"/>
      <c r="O138" s="132"/>
      <c r="P138" s="132"/>
      <c r="Q138" s="132"/>
      <c r="R138" s="132"/>
      <c r="S138" s="132"/>
      <c r="T138" s="132"/>
      <c r="U138" s="132"/>
      <c r="V138" s="132"/>
      <c r="W138" s="132"/>
      <c r="X138" s="132"/>
      <c r="Y138" s="132"/>
      <c r="Z138" s="132"/>
    </row>
    <row r="139" spans="1:26">
      <c r="A139" s="132"/>
      <c r="B139" s="132"/>
      <c r="C139" s="132"/>
      <c r="D139" s="132"/>
      <c r="E139" s="132"/>
      <c r="F139" s="132"/>
      <c r="G139" s="132"/>
      <c r="H139" s="132"/>
      <c r="I139" s="132"/>
      <c r="J139" s="132"/>
      <c r="K139" s="132"/>
      <c r="L139" s="132"/>
      <c r="M139" s="132"/>
      <c r="N139" s="132"/>
      <c r="O139" s="132"/>
      <c r="P139" s="132"/>
      <c r="Q139" s="132"/>
      <c r="R139" s="132"/>
      <c r="S139" s="132"/>
      <c r="T139" s="132"/>
      <c r="U139" s="132"/>
      <c r="V139" s="132"/>
      <c r="W139" s="132"/>
      <c r="X139" s="132"/>
      <c r="Y139" s="132"/>
      <c r="Z139" s="132"/>
    </row>
    <row r="140" spans="1:26">
      <c r="A140" s="132"/>
      <c r="B140" s="132"/>
      <c r="C140" s="132"/>
      <c r="D140" s="132"/>
      <c r="E140" s="132"/>
      <c r="F140" s="132"/>
      <c r="G140" s="132"/>
      <c r="H140" s="132"/>
      <c r="I140" s="132"/>
      <c r="J140" s="132"/>
      <c r="K140" s="132"/>
      <c r="L140" s="132"/>
      <c r="M140" s="132"/>
      <c r="N140" s="132"/>
      <c r="O140" s="132"/>
      <c r="P140" s="132"/>
      <c r="Q140" s="132"/>
      <c r="R140" s="132"/>
      <c r="S140" s="132"/>
      <c r="T140" s="132"/>
      <c r="U140" s="132"/>
      <c r="V140" s="132"/>
      <c r="W140" s="132"/>
      <c r="X140" s="132"/>
      <c r="Y140" s="132"/>
      <c r="Z140" s="132"/>
    </row>
    <row r="141" spans="1:26">
      <c r="A141" s="132"/>
      <c r="B141" s="132"/>
      <c r="C141" s="132"/>
      <c r="D141" s="132"/>
      <c r="E141" s="132"/>
      <c r="F141" s="132"/>
      <c r="G141" s="132"/>
      <c r="H141" s="132"/>
      <c r="I141" s="132"/>
      <c r="J141" s="132"/>
      <c r="K141" s="132"/>
      <c r="L141" s="132"/>
      <c r="M141" s="132"/>
      <c r="N141" s="132"/>
      <c r="O141" s="132"/>
      <c r="P141" s="132"/>
      <c r="Q141" s="132"/>
      <c r="R141" s="132"/>
      <c r="S141" s="132"/>
      <c r="T141" s="132"/>
      <c r="U141" s="132"/>
      <c r="V141" s="132"/>
      <c r="W141" s="132"/>
      <c r="X141" s="132"/>
      <c r="Y141" s="132"/>
      <c r="Z141" s="132"/>
    </row>
    <row r="142" spans="1:26">
      <c r="A142" s="132"/>
      <c r="B142" s="132"/>
      <c r="C142" s="132"/>
      <c r="D142" s="132"/>
      <c r="E142" s="132"/>
      <c r="F142" s="132"/>
      <c r="G142" s="132"/>
      <c r="H142" s="132"/>
      <c r="I142" s="132"/>
      <c r="J142" s="132"/>
      <c r="K142" s="132"/>
      <c r="L142" s="132"/>
      <c r="M142" s="132"/>
      <c r="N142" s="132"/>
      <c r="O142" s="132"/>
      <c r="P142" s="132"/>
      <c r="Q142" s="132"/>
      <c r="R142" s="132"/>
      <c r="S142" s="132"/>
      <c r="T142" s="132"/>
      <c r="U142" s="132"/>
      <c r="V142" s="132"/>
      <c r="W142" s="132"/>
      <c r="X142" s="132"/>
      <c r="Y142" s="132"/>
      <c r="Z142" s="132"/>
    </row>
    <row r="143" spans="1:26">
      <c r="A143" s="132"/>
      <c r="B143" s="132"/>
      <c r="C143" s="132"/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132"/>
      <c r="O143" s="132"/>
      <c r="P143" s="132"/>
      <c r="Q143" s="132"/>
      <c r="R143" s="132"/>
      <c r="S143" s="132"/>
      <c r="T143" s="132"/>
      <c r="U143" s="132"/>
      <c r="V143" s="132"/>
      <c r="W143" s="132"/>
      <c r="X143" s="132"/>
      <c r="Y143" s="132"/>
      <c r="Z143" s="132"/>
    </row>
    <row r="144" spans="1:26">
      <c r="A144" s="132"/>
      <c r="B144" s="132"/>
      <c r="C144" s="132"/>
      <c r="D144" s="132"/>
      <c r="E144" s="132"/>
      <c r="F144" s="132"/>
      <c r="G144" s="132"/>
      <c r="H144" s="132"/>
      <c r="I144" s="132"/>
      <c r="J144" s="132"/>
      <c r="K144" s="132"/>
      <c r="L144" s="132"/>
      <c r="M144" s="132"/>
      <c r="N144" s="132"/>
      <c r="O144" s="132"/>
      <c r="P144" s="132"/>
      <c r="Q144" s="132"/>
      <c r="R144" s="132"/>
      <c r="S144" s="132"/>
      <c r="T144" s="132"/>
      <c r="U144" s="132"/>
      <c r="V144" s="132"/>
      <c r="W144" s="132"/>
      <c r="X144" s="132"/>
      <c r="Y144" s="132"/>
      <c r="Z144" s="132"/>
    </row>
    <row r="145" spans="1:26">
      <c r="A145" s="132"/>
      <c r="B145" s="132"/>
      <c r="C145" s="132"/>
      <c r="D145" s="132"/>
      <c r="E145" s="132"/>
      <c r="F145" s="132"/>
      <c r="G145" s="132"/>
      <c r="H145" s="132"/>
      <c r="I145" s="132"/>
      <c r="J145" s="132"/>
      <c r="K145" s="132"/>
      <c r="L145" s="132"/>
      <c r="M145" s="132"/>
      <c r="N145" s="132"/>
      <c r="O145" s="132"/>
      <c r="P145" s="132"/>
      <c r="Q145" s="132"/>
      <c r="R145" s="132"/>
      <c r="S145" s="132"/>
      <c r="T145" s="132"/>
      <c r="U145" s="132"/>
      <c r="V145" s="132"/>
      <c r="W145" s="132"/>
      <c r="X145" s="132"/>
      <c r="Y145" s="132"/>
      <c r="Z145" s="132"/>
    </row>
    <row r="146" spans="1:26">
      <c r="A146" s="132"/>
      <c r="B146" s="132"/>
      <c r="C146" s="132"/>
      <c r="D146" s="132"/>
      <c r="E146" s="132"/>
      <c r="F146" s="132"/>
      <c r="G146" s="132"/>
      <c r="H146" s="132"/>
      <c r="I146" s="132"/>
      <c r="J146" s="132"/>
      <c r="K146" s="132"/>
      <c r="L146" s="132"/>
      <c r="M146" s="132"/>
      <c r="N146" s="132"/>
      <c r="O146" s="132"/>
      <c r="P146" s="132"/>
      <c r="Q146" s="132"/>
      <c r="R146" s="132"/>
      <c r="S146" s="132"/>
      <c r="T146" s="132"/>
      <c r="U146" s="132"/>
      <c r="V146" s="132"/>
      <c r="W146" s="132"/>
      <c r="X146" s="132"/>
      <c r="Y146" s="132"/>
      <c r="Z146" s="132"/>
    </row>
    <row r="147" spans="1:26">
      <c r="A147" s="132"/>
      <c r="B147" s="132"/>
      <c r="C147" s="132"/>
      <c r="D147" s="132"/>
      <c r="E147" s="132"/>
      <c r="F147" s="132"/>
      <c r="G147" s="132"/>
      <c r="H147" s="132"/>
      <c r="I147" s="132"/>
      <c r="J147" s="132"/>
      <c r="K147" s="132"/>
      <c r="L147" s="132"/>
      <c r="M147" s="132"/>
      <c r="N147" s="132"/>
      <c r="O147" s="132"/>
      <c r="P147" s="132"/>
      <c r="Q147" s="132"/>
      <c r="R147" s="132"/>
      <c r="S147" s="132"/>
      <c r="T147" s="132"/>
      <c r="U147" s="132"/>
      <c r="V147" s="132"/>
      <c r="W147" s="132"/>
      <c r="X147" s="132"/>
      <c r="Y147" s="132"/>
      <c r="Z147" s="132"/>
    </row>
    <row r="148" spans="1:26">
      <c r="A148" s="132"/>
      <c r="B148" s="132"/>
      <c r="C148" s="132"/>
      <c r="D148" s="132"/>
      <c r="E148" s="132"/>
      <c r="F148" s="132"/>
      <c r="G148" s="132"/>
      <c r="H148" s="132"/>
      <c r="I148" s="132"/>
      <c r="J148" s="132"/>
      <c r="K148" s="132"/>
      <c r="L148" s="132"/>
      <c r="M148" s="132"/>
      <c r="N148" s="132"/>
      <c r="O148" s="132"/>
      <c r="P148" s="132"/>
      <c r="Q148" s="132"/>
      <c r="R148" s="132"/>
      <c r="S148" s="132"/>
      <c r="T148" s="132"/>
      <c r="U148" s="132"/>
      <c r="V148" s="132"/>
      <c r="W148" s="132"/>
      <c r="X148" s="132"/>
      <c r="Y148" s="132"/>
      <c r="Z148" s="132"/>
    </row>
    <row r="149" spans="1:26">
      <c r="A149" s="132"/>
      <c r="B149" s="132"/>
      <c r="C149" s="132"/>
      <c r="D149" s="132"/>
      <c r="E149" s="132"/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132"/>
      <c r="Q149" s="132"/>
      <c r="R149" s="132"/>
      <c r="S149" s="132"/>
      <c r="T149" s="132"/>
      <c r="U149" s="132"/>
      <c r="V149" s="132"/>
      <c r="W149" s="132"/>
      <c r="X149" s="132"/>
      <c r="Y149" s="132"/>
      <c r="Z149" s="132"/>
    </row>
    <row r="150" spans="1:26">
      <c r="A150" s="132"/>
      <c r="B150" s="132"/>
      <c r="C150" s="132"/>
      <c r="D150" s="132"/>
      <c r="E150" s="132"/>
      <c r="F150" s="132"/>
      <c r="G150" s="132"/>
      <c r="H150" s="132"/>
      <c r="I150" s="132"/>
      <c r="J150" s="132"/>
      <c r="K150" s="132"/>
      <c r="L150" s="132"/>
      <c r="M150" s="132"/>
      <c r="N150" s="132"/>
      <c r="O150" s="132"/>
      <c r="P150" s="132"/>
      <c r="Q150" s="132"/>
      <c r="R150" s="132"/>
      <c r="S150" s="132"/>
      <c r="T150" s="132"/>
      <c r="U150" s="132"/>
      <c r="V150" s="132"/>
      <c r="W150" s="132"/>
      <c r="X150" s="132"/>
      <c r="Y150" s="132"/>
      <c r="Z150" s="132"/>
    </row>
    <row r="151" spans="1:26">
      <c r="A151" s="132"/>
      <c r="B151" s="132"/>
      <c r="C151" s="132"/>
      <c r="D151" s="132"/>
      <c r="E151" s="132"/>
      <c r="F151" s="132"/>
      <c r="G151" s="132"/>
      <c r="H151" s="132"/>
      <c r="I151" s="132"/>
      <c r="J151" s="132"/>
      <c r="K151" s="132"/>
      <c r="L151" s="132"/>
      <c r="M151" s="132"/>
      <c r="N151" s="132"/>
      <c r="O151" s="132"/>
      <c r="P151" s="132"/>
      <c r="Q151" s="132"/>
      <c r="R151" s="132"/>
      <c r="S151" s="132"/>
      <c r="T151" s="132"/>
      <c r="U151" s="132"/>
      <c r="V151" s="132"/>
      <c r="W151" s="132"/>
      <c r="X151" s="132"/>
      <c r="Y151" s="132"/>
      <c r="Z151" s="132"/>
    </row>
    <row r="152" spans="1:26">
      <c r="A152" s="132"/>
      <c r="B152" s="132"/>
      <c r="C152" s="132"/>
      <c r="D152" s="132"/>
      <c r="E152" s="132"/>
      <c r="F152" s="132"/>
      <c r="G152" s="132"/>
      <c r="H152" s="132"/>
      <c r="I152" s="132"/>
      <c r="J152" s="132"/>
      <c r="K152" s="132"/>
      <c r="L152" s="132"/>
      <c r="M152" s="132"/>
      <c r="N152" s="132"/>
      <c r="O152" s="132"/>
      <c r="P152" s="132"/>
      <c r="Q152" s="132"/>
      <c r="R152" s="132"/>
      <c r="S152" s="132"/>
      <c r="T152" s="132"/>
      <c r="U152" s="132"/>
      <c r="V152" s="132"/>
      <c r="W152" s="132"/>
      <c r="X152" s="132"/>
      <c r="Y152" s="132"/>
      <c r="Z152" s="132"/>
    </row>
    <row r="153" spans="1:26">
      <c r="A153" s="132"/>
      <c r="B153" s="132"/>
      <c r="C153" s="132"/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  <c r="P153" s="132"/>
      <c r="Q153" s="132"/>
      <c r="R153" s="132"/>
      <c r="S153" s="132"/>
      <c r="T153" s="132"/>
      <c r="U153" s="132"/>
      <c r="V153" s="132"/>
      <c r="W153" s="132"/>
      <c r="X153" s="132"/>
      <c r="Y153" s="132"/>
      <c r="Z153" s="132"/>
    </row>
    <row r="154" spans="1:26">
      <c r="A154" s="132"/>
      <c r="B154" s="132"/>
      <c r="C154" s="132"/>
      <c r="D154" s="132"/>
      <c r="E154" s="132"/>
      <c r="F154" s="132"/>
      <c r="G154" s="132"/>
      <c r="H154" s="132"/>
      <c r="I154" s="132"/>
      <c r="J154" s="132"/>
      <c r="K154" s="132"/>
      <c r="L154" s="132"/>
      <c r="M154" s="132"/>
      <c r="N154" s="132"/>
      <c r="O154" s="132"/>
      <c r="P154" s="132"/>
      <c r="Q154" s="132"/>
      <c r="R154" s="132"/>
      <c r="S154" s="132"/>
      <c r="T154" s="132"/>
      <c r="U154" s="132"/>
      <c r="V154" s="132"/>
      <c r="W154" s="132"/>
      <c r="X154" s="132"/>
      <c r="Y154" s="132"/>
      <c r="Z154" s="132"/>
    </row>
    <row r="155" spans="1:26">
      <c r="A155" s="132"/>
      <c r="B155" s="132"/>
      <c r="C155" s="132"/>
      <c r="D155" s="132"/>
      <c r="E155" s="132"/>
      <c r="F155" s="132"/>
      <c r="G155" s="132"/>
      <c r="H155" s="132"/>
      <c r="I155" s="132"/>
      <c r="J155" s="132"/>
      <c r="K155" s="132"/>
      <c r="L155" s="132"/>
      <c r="M155" s="132"/>
      <c r="N155" s="132"/>
      <c r="O155" s="132"/>
      <c r="P155" s="132"/>
      <c r="Q155" s="132"/>
      <c r="R155" s="132"/>
      <c r="S155" s="132"/>
      <c r="T155" s="132"/>
      <c r="U155" s="132"/>
      <c r="V155" s="132"/>
      <c r="W155" s="132"/>
      <c r="X155" s="132"/>
      <c r="Y155" s="132"/>
      <c r="Z155" s="132"/>
    </row>
    <row r="156" spans="1:26">
      <c r="A156" s="132"/>
      <c r="B156" s="132"/>
      <c r="C156" s="132"/>
      <c r="D156" s="132"/>
      <c r="E156" s="132"/>
      <c r="F156" s="132"/>
      <c r="G156" s="132"/>
      <c r="H156" s="132"/>
      <c r="I156" s="132"/>
      <c r="J156" s="132"/>
      <c r="K156" s="132"/>
      <c r="L156" s="132"/>
      <c r="M156" s="132"/>
      <c r="N156" s="132"/>
      <c r="O156" s="132"/>
      <c r="P156" s="132"/>
      <c r="Q156" s="132"/>
      <c r="R156" s="132"/>
      <c r="S156" s="132"/>
      <c r="T156" s="132"/>
      <c r="U156" s="132"/>
      <c r="V156" s="132"/>
      <c r="W156" s="132"/>
      <c r="X156" s="132"/>
      <c r="Y156" s="132"/>
      <c r="Z156" s="132"/>
    </row>
    <row r="157" spans="1:26">
      <c r="A157" s="132"/>
      <c r="B157" s="132"/>
      <c r="C157" s="132"/>
      <c r="D157" s="132"/>
      <c r="E157" s="132"/>
      <c r="F157" s="132"/>
      <c r="G157" s="132"/>
      <c r="H157" s="132"/>
      <c r="I157" s="132"/>
      <c r="J157" s="132"/>
      <c r="K157" s="132"/>
      <c r="L157" s="132"/>
      <c r="M157" s="132"/>
      <c r="N157" s="132"/>
      <c r="O157" s="132"/>
      <c r="P157" s="132"/>
      <c r="Q157" s="132"/>
      <c r="R157" s="132"/>
      <c r="S157" s="132"/>
      <c r="T157" s="132"/>
      <c r="U157" s="132"/>
      <c r="V157" s="132"/>
      <c r="W157" s="132"/>
      <c r="X157" s="132"/>
      <c r="Y157" s="132"/>
      <c r="Z157" s="132"/>
    </row>
    <row r="158" spans="1:26">
      <c r="A158" s="132"/>
      <c r="B158" s="132"/>
      <c r="C158" s="132"/>
      <c r="D158" s="132"/>
      <c r="E158" s="132"/>
      <c r="F158" s="132"/>
      <c r="G158" s="132"/>
      <c r="H158" s="132"/>
      <c r="I158" s="132"/>
      <c r="J158" s="132"/>
      <c r="K158" s="132"/>
      <c r="L158" s="132"/>
      <c r="M158" s="132"/>
      <c r="N158" s="132"/>
      <c r="O158" s="132"/>
      <c r="P158" s="132"/>
      <c r="Q158" s="132"/>
      <c r="R158" s="132"/>
      <c r="S158" s="132"/>
      <c r="T158" s="132"/>
      <c r="U158" s="132"/>
      <c r="V158" s="132"/>
      <c r="W158" s="132"/>
      <c r="X158" s="132"/>
      <c r="Y158" s="132"/>
      <c r="Z158" s="132"/>
    </row>
    <row r="159" spans="1:26">
      <c r="A159" s="132"/>
      <c r="B159" s="132"/>
      <c r="C159" s="132"/>
      <c r="D159" s="132"/>
      <c r="E159" s="132"/>
      <c r="F159" s="132"/>
      <c r="G159" s="132"/>
      <c r="H159" s="132"/>
      <c r="I159" s="132"/>
      <c r="J159" s="132"/>
      <c r="K159" s="132"/>
      <c r="L159" s="132"/>
      <c r="M159" s="132"/>
      <c r="N159" s="132"/>
      <c r="O159" s="132"/>
      <c r="P159" s="132"/>
      <c r="Q159" s="132"/>
      <c r="R159" s="132"/>
      <c r="S159" s="132"/>
      <c r="T159" s="132"/>
      <c r="U159" s="132"/>
      <c r="V159" s="132"/>
      <c r="W159" s="132"/>
      <c r="X159" s="132"/>
      <c r="Y159" s="132"/>
      <c r="Z159" s="132"/>
    </row>
    <row r="160" spans="1:26">
      <c r="A160" s="132"/>
      <c r="B160" s="132"/>
      <c r="C160" s="132"/>
      <c r="D160" s="132"/>
      <c r="E160" s="132"/>
      <c r="F160" s="132"/>
      <c r="G160" s="132"/>
      <c r="H160" s="132"/>
      <c r="I160" s="132"/>
      <c r="J160" s="132"/>
      <c r="K160" s="132"/>
      <c r="L160" s="132"/>
      <c r="M160" s="132"/>
      <c r="N160" s="132"/>
      <c r="O160" s="132"/>
      <c r="P160" s="132"/>
      <c r="Q160" s="132"/>
      <c r="R160" s="132"/>
      <c r="S160" s="132"/>
      <c r="T160" s="132"/>
      <c r="U160" s="132"/>
      <c r="V160" s="132"/>
      <c r="W160" s="132"/>
      <c r="X160" s="132"/>
      <c r="Y160" s="132"/>
      <c r="Z160" s="132"/>
    </row>
    <row r="161" spans="1:26">
      <c r="A161" s="132"/>
      <c r="B161" s="132"/>
      <c r="C161" s="132"/>
      <c r="D161" s="132"/>
      <c r="E161" s="132"/>
      <c r="F161" s="132"/>
      <c r="G161" s="132"/>
      <c r="H161" s="132"/>
      <c r="I161" s="132"/>
      <c r="J161" s="132"/>
      <c r="K161" s="132"/>
      <c r="L161" s="132"/>
      <c r="M161" s="132"/>
      <c r="N161" s="132"/>
      <c r="O161" s="132"/>
      <c r="P161" s="132"/>
      <c r="Q161" s="132"/>
      <c r="R161" s="132"/>
      <c r="S161" s="132"/>
      <c r="T161" s="132"/>
      <c r="U161" s="132"/>
      <c r="V161" s="132"/>
      <c r="W161" s="132"/>
      <c r="X161" s="132"/>
      <c r="Y161" s="132"/>
      <c r="Z161" s="132"/>
    </row>
    <row r="162" spans="1:26">
      <c r="A162" s="132"/>
      <c r="B162" s="132"/>
      <c r="C162" s="132"/>
      <c r="D162" s="132"/>
      <c r="E162" s="132"/>
      <c r="F162" s="132"/>
      <c r="G162" s="132"/>
      <c r="H162" s="132"/>
      <c r="I162" s="132"/>
      <c r="J162" s="132"/>
      <c r="K162" s="132"/>
      <c r="L162" s="132"/>
      <c r="M162" s="132"/>
      <c r="N162" s="132"/>
      <c r="O162" s="132"/>
      <c r="P162" s="132"/>
      <c r="Q162" s="132"/>
      <c r="R162" s="132"/>
      <c r="S162" s="132"/>
      <c r="T162" s="132"/>
      <c r="U162" s="132"/>
      <c r="V162" s="132"/>
      <c r="W162" s="132"/>
      <c r="X162" s="132"/>
      <c r="Y162" s="132"/>
      <c r="Z162" s="132"/>
    </row>
    <row r="163" spans="1:26">
      <c r="A163" s="132"/>
      <c r="B163" s="132"/>
      <c r="C163" s="132"/>
      <c r="D163" s="132"/>
      <c r="E163" s="132"/>
      <c r="F163" s="132"/>
      <c r="G163" s="132"/>
      <c r="H163" s="132"/>
      <c r="I163" s="132"/>
      <c r="J163" s="132"/>
      <c r="K163" s="132"/>
      <c r="L163" s="132"/>
      <c r="M163" s="132"/>
      <c r="N163" s="132"/>
      <c r="O163" s="132"/>
      <c r="P163" s="132"/>
      <c r="Q163" s="132"/>
      <c r="R163" s="132"/>
      <c r="S163" s="132"/>
      <c r="T163" s="132"/>
      <c r="U163" s="132"/>
      <c r="V163" s="132"/>
      <c r="W163" s="132"/>
      <c r="X163" s="132"/>
      <c r="Y163" s="132"/>
      <c r="Z163" s="132"/>
    </row>
    <row r="164" spans="1:26">
      <c r="A164" s="132"/>
      <c r="B164" s="132"/>
      <c r="C164" s="132"/>
      <c r="D164" s="132"/>
      <c r="E164" s="132"/>
      <c r="F164" s="132"/>
      <c r="G164" s="132"/>
      <c r="H164" s="132"/>
      <c r="I164" s="132"/>
      <c r="J164" s="132"/>
      <c r="K164" s="132"/>
      <c r="L164" s="132"/>
      <c r="M164" s="132"/>
      <c r="N164" s="132"/>
      <c r="O164" s="132"/>
      <c r="P164" s="132"/>
      <c r="Q164" s="132"/>
      <c r="R164" s="132"/>
      <c r="S164" s="132"/>
      <c r="T164" s="132"/>
      <c r="U164" s="132"/>
      <c r="V164" s="132"/>
      <c r="W164" s="132"/>
      <c r="X164" s="132"/>
      <c r="Y164" s="132"/>
      <c r="Z164" s="132"/>
    </row>
    <row r="165" spans="1:26">
      <c r="A165" s="132"/>
      <c r="B165" s="132"/>
      <c r="C165" s="132"/>
      <c r="D165" s="132"/>
      <c r="E165" s="132"/>
      <c r="F165" s="132"/>
      <c r="G165" s="132"/>
      <c r="H165" s="132"/>
      <c r="I165" s="132"/>
      <c r="J165" s="132"/>
      <c r="K165" s="132"/>
      <c r="L165" s="132"/>
      <c r="M165" s="132"/>
      <c r="N165" s="132"/>
      <c r="O165" s="132"/>
      <c r="P165" s="132"/>
      <c r="Q165" s="132"/>
      <c r="R165" s="132"/>
      <c r="S165" s="132"/>
      <c r="T165" s="132"/>
      <c r="U165" s="132"/>
      <c r="V165" s="132"/>
      <c r="W165" s="132"/>
      <c r="X165" s="132"/>
      <c r="Y165" s="132"/>
      <c r="Z165" s="132"/>
    </row>
    <row r="166" spans="1:26">
      <c r="A166" s="132"/>
      <c r="B166" s="132"/>
      <c r="C166" s="132"/>
      <c r="D166" s="132"/>
      <c r="E166" s="132"/>
      <c r="F166" s="132"/>
      <c r="G166" s="132"/>
      <c r="H166" s="132"/>
      <c r="I166" s="132"/>
      <c r="J166" s="132"/>
      <c r="K166" s="132"/>
      <c r="L166" s="132"/>
      <c r="M166" s="132"/>
      <c r="N166" s="132"/>
      <c r="O166" s="132"/>
      <c r="P166" s="132"/>
      <c r="Q166" s="132"/>
      <c r="R166" s="132"/>
      <c r="S166" s="132"/>
      <c r="T166" s="132"/>
      <c r="U166" s="132"/>
      <c r="V166" s="132"/>
      <c r="W166" s="132"/>
      <c r="X166" s="132"/>
      <c r="Y166" s="132"/>
      <c r="Z166" s="132"/>
    </row>
    <row r="167" spans="1:26">
      <c r="A167" s="132"/>
      <c r="B167" s="132"/>
      <c r="C167" s="132"/>
      <c r="D167" s="132"/>
      <c r="E167" s="132"/>
      <c r="F167" s="132"/>
      <c r="G167" s="132"/>
      <c r="H167" s="132"/>
      <c r="I167" s="132"/>
      <c r="J167" s="132"/>
      <c r="K167" s="132"/>
      <c r="L167" s="132"/>
      <c r="M167" s="132"/>
      <c r="N167" s="132"/>
      <c r="O167" s="132"/>
      <c r="P167" s="132"/>
      <c r="Q167" s="132"/>
      <c r="R167" s="132"/>
      <c r="S167" s="132"/>
      <c r="T167" s="132"/>
      <c r="U167" s="132"/>
      <c r="V167" s="132"/>
      <c r="W167" s="132"/>
      <c r="X167" s="132"/>
      <c r="Y167" s="132"/>
      <c r="Z167" s="132"/>
    </row>
    <row r="168" spans="1:26">
      <c r="A168" s="132"/>
      <c r="B168" s="132"/>
      <c r="C168" s="132"/>
      <c r="D168" s="132"/>
      <c r="E168" s="132"/>
      <c r="F168" s="132"/>
      <c r="G168" s="132"/>
      <c r="H168" s="132"/>
      <c r="I168" s="132"/>
      <c r="J168" s="132"/>
      <c r="K168" s="132"/>
      <c r="L168" s="132"/>
      <c r="M168" s="132"/>
      <c r="N168" s="132"/>
      <c r="O168" s="132"/>
      <c r="P168" s="132"/>
      <c r="Q168" s="132"/>
      <c r="R168" s="132"/>
      <c r="S168" s="132"/>
      <c r="T168" s="132"/>
      <c r="U168" s="132"/>
      <c r="V168" s="132"/>
      <c r="W168" s="132"/>
      <c r="X168" s="132"/>
      <c r="Y168" s="132"/>
      <c r="Z168" s="132"/>
    </row>
    <row r="169" spans="1:26">
      <c r="A169" s="132"/>
      <c r="B169" s="132"/>
      <c r="C169" s="132"/>
      <c r="D169" s="132"/>
      <c r="E169" s="132"/>
      <c r="F169" s="132"/>
      <c r="G169" s="132"/>
      <c r="H169" s="132"/>
      <c r="I169" s="132"/>
      <c r="J169" s="132"/>
      <c r="K169" s="132"/>
      <c r="L169" s="132"/>
      <c r="M169" s="132"/>
      <c r="N169" s="132"/>
      <c r="O169" s="132"/>
      <c r="P169" s="132"/>
      <c r="Q169" s="132"/>
      <c r="R169" s="132"/>
      <c r="S169" s="132"/>
      <c r="T169" s="132"/>
      <c r="U169" s="132"/>
      <c r="V169" s="132"/>
      <c r="W169" s="132"/>
      <c r="X169" s="132"/>
      <c r="Y169" s="132"/>
      <c r="Z169" s="132"/>
    </row>
    <row r="170" spans="1:26">
      <c r="A170" s="132"/>
      <c r="B170" s="132"/>
      <c r="C170" s="132"/>
      <c r="D170" s="132"/>
      <c r="E170" s="132"/>
      <c r="F170" s="132"/>
      <c r="G170" s="132"/>
      <c r="H170" s="132"/>
      <c r="I170" s="132"/>
      <c r="J170" s="132"/>
      <c r="K170" s="132"/>
      <c r="L170" s="132"/>
      <c r="M170" s="132"/>
      <c r="N170" s="132"/>
      <c r="O170" s="132"/>
      <c r="P170" s="132"/>
      <c r="Q170" s="132"/>
      <c r="R170" s="132"/>
      <c r="S170" s="132"/>
      <c r="T170" s="132"/>
      <c r="U170" s="132"/>
      <c r="V170" s="132"/>
      <c r="W170" s="132"/>
      <c r="X170" s="132"/>
      <c r="Y170" s="132"/>
      <c r="Z170" s="132"/>
    </row>
    <row r="171" spans="1:26">
      <c r="A171" s="132"/>
      <c r="B171" s="132"/>
      <c r="C171" s="132"/>
      <c r="D171" s="132"/>
      <c r="E171" s="132"/>
      <c r="F171" s="132"/>
      <c r="G171" s="132"/>
      <c r="H171" s="132"/>
      <c r="I171" s="132"/>
      <c r="J171" s="132"/>
      <c r="K171" s="132"/>
      <c r="L171" s="132"/>
      <c r="M171" s="132"/>
      <c r="N171" s="132"/>
      <c r="O171" s="132"/>
      <c r="P171" s="132"/>
      <c r="Q171" s="132"/>
      <c r="R171" s="132"/>
      <c r="S171" s="132"/>
      <c r="T171" s="132"/>
      <c r="U171" s="132"/>
      <c r="V171" s="132"/>
      <c r="W171" s="132"/>
      <c r="X171" s="132"/>
      <c r="Y171" s="132"/>
      <c r="Z171" s="132"/>
    </row>
    <row r="172" spans="1:26">
      <c r="A172" s="132"/>
      <c r="B172" s="132"/>
      <c r="C172" s="132"/>
      <c r="D172" s="132"/>
      <c r="E172" s="132"/>
      <c r="F172" s="132"/>
      <c r="G172" s="132"/>
      <c r="H172" s="132"/>
      <c r="I172" s="132"/>
      <c r="J172" s="132"/>
      <c r="K172" s="132"/>
      <c r="L172" s="132"/>
      <c r="M172" s="132"/>
      <c r="N172" s="132"/>
      <c r="O172" s="132"/>
      <c r="P172" s="132"/>
      <c r="Q172" s="132"/>
      <c r="R172" s="132"/>
      <c r="S172" s="132"/>
      <c r="T172" s="132"/>
      <c r="U172" s="132"/>
      <c r="V172" s="132"/>
      <c r="W172" s="132"/>
      <c r="X172" s="132"/>
      <c r="Y172" s="132"/>
      <c r="Z172" s="132"/>
    </row>
    <row r="173" spans="1:26">
      <c r="A173" s="132"/>
      <c r="B173" s="132"/>
      <c r="C173" s="132"/>
      <c r="D173" s="132"/>
      <c r="E173" s="132"/>
      <c r="F173" s="132"/>
      <c r="G173" s="132"/>
      <c r="H173" s="132"/>
      <c r="I173" s="132"/>
      <c r="J173" s="132"/>
      <c r="K173" s="132"/>
      <c r="L173" s="132"/>
      <c r="M173" s="132"/>
      <c r="N173" s="132"/>
      <c r="O173" s="132"/>
      <c r="P173" s="132"/>
      <c r="Q173" s="132"/>
      <c r="R173" s="132"/>
      <c r="S173" s="132"/>
      <c r="T173" s="132"/>
      <c r="U173" s="132"/>
      <c r="V173" s="132"/>
      <c r="W173" s="132"/>
      <c r="X173" s="132"/>
      <c r="Y173" s="132"/>
      <c r="Z173" s="132"/>
    </row>
    <row r="174" spans="1:26">
      <c r="A174" s="132"/>
      <c r="B174" s="132"/>
      <c r="C174" s="132"/>
      <c r="D174" s="132"/>
      <c r="E174" s="132"/>
      <c r="F174" s="132"/>
      <c r="G174" s="132"/>
      <c r="H174" s="132"/>
      <c r="I174" s="132"/>
      <c r="J174" s="132"/>
      <c r="K174" s="132"/>
      <c r="L174" s="132"/>
      <c r="M174" s="132"/>
      <c r="N174" s="132"/>
      <c r="O174" s="132"/>
      <c r="P174" s="132"/>
      <c r="Q174" s="132"/>
      <c r="R174" s="132"/>
      <c r="S174" s="132"/>
      <c r="T174" s="132"/>
      <c r="U174" s="132"/>
      <c r="V174" s="132"/>
      <c r="W174" s="132"/>
      <c r="X174" s="132"/>
      <c r="Y174" s="132"/>
      <c r="Z174" s="132"/>
    </row>
    <row r="175" spans="1:26">
      <c r="A175" s="132"/>
      <c r="B175" s="132"/>
      <c r="C175" s="132"/>
      <c r="D175" s="132"/>
      <c r="E175" s="132"/>
      <c r="F175" s="132"/>
      <c r="G175" s="132"/>
      <c r="H175" s="132"/>
      <c r="I175" s="132"/>
      <c r="J175" s="132"/>
      <c r="K175" s="132"/>
      <c r="L175" s="132"/>
      <c r="M175" s="132"/>
      <c r="N175" s="132"/>
      <c r="O175" s="132"/>
      <c r="P175" s="132"/>
      <c r="Q175" s="132"/>
      <c r="R175" s="132"/>
      <c r="S175" s="132"/>
      <c r="T175" s="132"/>
      <c r="U175" s="132"/>
      <c r="V175" s="132"/>
      <c r="W175" s="132"/>
      <c r="X175" s="132"/>
      <c r="Y175" s="132"/>
      <c r="Z175" s="132"/>
    </row>
    <row r="176" spans="1:26">
      <c r="A176" s="132"/>
      <c r="B176" s="132"/>
      <c r="C176" s="132"/>
      <c r="D176" s="132"/>
      <c r="E176" s="132"/>
      <c r="F176" s="132"/>
      <c r="G176" s="132"/>
      <c r="H176" s="132"/>
      <c r="I176" s="132"/>
      <c r="J176" s="132"/>
      <c r="K176" s="132"/>
      <c r="L176" s="132"/>
      <c r="M176" s="132"/>
      <c r="N176" s="132"/>
      <c r="O176" s="132"/>
      <c r="P176" s="132"/>
      <c r="Q176" s="132"/>
      <c r="R176" s="132"/>
      <c r="S176" s="132"/>
      <c r="T176" s="132"/>
      <c r="U176" s="132"/>
      <c r="V176" s="132"/>
      <c r="W176" s="132"/>
      <c r="X176" s="132"/>
      <c r="Y176" s="132"/>
      <c r="Z176" s="132"/>
    </row>
    <row r="177" spans="1:26">
      <c r="A177" s="132"/>
      <c r="B177" s="132"/>
      <c r="C177" s="132"/>
      <c r="D177" s="132"/>
      <c r="E177" s="132"/>
      <c r="F177" s="132"/>
      <c r="G177" s="132"/>
      <c r="H177" s="132"/>
      <c r="I177" s="132"/>
      <c r="J177" s="132"/>
      <c r="K177" s="132"/>
      <c r="L177" s="132"/>
      <c r="M177" s="132"/>
      <c r="N177" s="132"/>
      <c r="O177" s="132"/>
      <c r="P177" s="132"/>
      <c r="Q177" s="132"/>
      <c r="R177" s="132"/>
      <c r="S177" s="132"/>
      <c r="T177" s="132"/>
      <c r="U177" s="132"/>
      <c r="V177" s="132"/>
      <c r="W177" s="132"/>
      <c r="X177" s="132"/>
      <c r="Y177" s="132"/>
      <c r="Z177" s="132"/>
    </row>
    <row r="178" spans="1:26">
      <c r="A178" s="132"/>
      <c r="B178" s="132"/>
      <c r="C178" s="132"/>
      <c r="D178" s="132"/>
      <c r="E178" s="132"/>
      <c r="F178" s="132"/>
      <c r="G178" s="132"/>
      <c r="H178" s="132"/>
      <c r="I178" s="132"/>
      <c r="J178" s="132"/>
      <c r="K178" s="132"/>
      <c r="L178" s="132"/>
      <c r="M178" s="132"/>
      <c r="N178" s="132"/>
      <c r="O178" s="132"/>
      <c r="P178" s="132"/>
      <c r="Q178" s="132"/>
      <c r="R178" s="132"/>
      <c r="S178" s="132"/>
      <c r="T178" s="132"/>
      <c r="U178" s="132"/>
      <c r="V178" s="132"/>
      <c r="W178" s="132"/>
      <c r="X178" s="132"/>
      <c r="Y178" s="132"/>
      <c r="Z178" s="132"/>
    </row>
    <row r="179" spans="1:26">
      <c r="A179" s="132"/>
      <c r="B179" s="132"/>
      <c r="C179" s="132"/>
      <c r="D179" s="132"/>
      <c r="E179" s="132"/>
      <c r="F179" s="132"/>
      <c r="G179" s="132"/>
      <c r="H179" s="132"/>
      <c r="I179" s="132"/>
      <c r="J179" s="132"/>
      <c r="K179" s="132"/>
      <c r="L179" s="132"/>
      <c r="M179" s="132"/>
      <c r="N179" s="132"/>
      <c r="O179" s="132"/>
      <c r="P179" s="132"/>
      <c r="Q179" s="132"/>
      <c r="R179" s="132"/>
      <c r="S179" s="132"/>
      <c r="T179" s="132"/>
      <c r="U179" s="132"/>
      <c r="V179" s="132"/>
      <c r="W179" s="132"/>
      <c r="X179" s="132"/>
      <c r="Y179" s="132"/>
      <c r="Z179" s="132"/>
    </row>
    <row r="180" spans="1:26">
      <c r="A180" s="132"/>
      <c r="B180" s="132"/>
      <c r="C180" s="132"/>
      <c r="D180" s="132"/>
      <c r="E180" s="132"/>
      <c r="F180" s="132"/>
      <c r="G180" s="132"/>
      <c r="H180" s="132"/>
      <c r="I180" s="132"/>
      <c r="J180" s="132"/>
      <c r="K180" s="132"/>
      <c r="L180" s="132"/>
      <c r="M180" s="132"/>
      <c r="N180" s="132"/>
      <c r="O180" s="132"/>
      <c r="P180" s="132"/>
      <c r="Q180" s="132"/>
      <c r="R180" s="132"/>
      <c r="S180" s="132"/>
      <c r="T180" s="132"/>
      <c r="U180" s="132"/>
      <c r="V180" s="132"/>
      <c r="W180" s="132"/>
      <c r="X180" s="132"/>
      <c r="Y180" s="132"/>
      <c r="Z180" s="132"/>
    </row>
    <row r="181" spans="1:26">
      <c r="A181" s="132"/>
      <c r="B181" s="132"/>
      <c r="C181" s="132"/>
      <c r="D181" s="132"/>
      <c r="E181" s="132"/>
      <c r="F181" s="132"/>
      <c r="G181" s="132"/>
      <c r="H181" s="132"/>
      <c r="I181" s="132"/>
      <c r="J181" s="132"/>
      <c r="K181" s="132"/>
      <c r="L181" s="132"/>
      <c r="M181" s="132"/>
      <c r="N181" s="132"/>
      <c r="O181" s="132"/>
      <c r="P181" s="132"/>
      <c r="Q181" s="132"/>
      <c r="R181" s="132"/>
      <c r="S181" s="132"/>
      <c r="T181" s="132"/>
      <c r="U181" s="132"/>
      <c r="V181" s="132"/>
      <c r="W181" s="132"/>
      <c r="X181" s="132"/>
      <c r="Y181" s="132"/>
      <c r="Z181" s="132"/>
    </row>
    <row r="182" spans="1:26">
      <c r="A182" s="132"/>
      <c r="B182" s="132"/>
      <c r="C182" s="132"/>
      <c r="D182" s="132"/>
      <c r="E182" s="132"/>
      <c r="F182" s="132"/>
      <c r="G182" s="132"/>
      <c r="H182" s="132"/>
      <c r="I182" s="132"/>
      <c r="J182" s="132"/>
      <c r="K182" s="132"/>
      <c r="L182" s="132"/>
      <c r="M182" s="132"/>
      <c r="N182" s="132"/>
      <c r="O182" s="132"/>
      <c r="P182" s="132"/>
      <c r="Q182" s="132"/>
      <c r="R182" s="132"/>
      <c r="S182" s="132"/>
      <c r="T182" s="132"/>
      <c r="U182" s="132"/>
      <c r="V182" s="132"/>
      <c r="W182" s="132"/>
      <c r="X182" s="132"/>
      <c r="Y182" s="132"/>
      <c r="Z182" s="132"/>
    </row>
    <row r="183" spans="1:26">
      <c r="A183" s="132"/>
      <c r="B183" s="132"/>
      <c r="C183" s="132"/>
      <c r="D183" s="132"/>
      <c r="E183" s="132"/>
      <c r="F183" s="132"/>
      <c r="G183" s="132"/>
      <c r="H183" s="132"/>
      <c r="I183" s="132"/>
      <c r="J183" s="132"/>
      <c r="K183" s="132"/>
      <c r="L183" s="132"/>
      <c r="M183" s="132"/>
      <c r="N183" s="132"/>
      <c r="O183" s="132"/>
      <c r="P183" s="132"/>
      <c r="Q183" s="132"/>
      <c r="R183" s="132"/>
      <c r="S183" s="132"/>
      <c r="T183" s="132"/>
      <c r="U183" s="132"/>
      <c r="V183" s="132"/>
      <c r="W183" s="132"/>
      <c r="X183" s="132"/>
      <c r="Y183" s="132"/>
      <c r="Z183" s="132"/>
    </row>
    <row r="184" spans="1:26">
      <c r="A184" s="132"/>
      <c r="B184" s="132"/>
      <c r="C184" s="132"/>
      <c r="D184" s="132"/>
      <c r="E184" s="132"/>
      <c r="F184" s="132"/>
      <c r="G184" s="132"/>
      <c r="H184" s="132"/>
      <c r="I184" s="132"/>
      <c r="J184" s="132"/>
      <c r="K184" s="132"/>
      <c r="L184" s="132"/>
      <c r="M184" s="132"/>
      <c r="N184" s="132"/>
      <c r="O184" s="132"/>
      <c r="P184" s="132"/>
      <c r="Q184" s="132"/>
      <c r="R184" s="132"/>
      <c r="S184" s="132"/>
      <c r="T184" s="132"/>
      <c r="U184" s="132"/>
      <c r="V184" s="132"/>
      <c r="W184" s="132"/>
      <c r="X184" s="132"/>
      <c r="Y184" s="132"/>
      <c r="Z184" s="132"/>
    </row>
    <row r="185" spans="1:26">
      <c r="A185" s="132"/>
      <c r="B185" s="132"/>
      <c r="C185" s="132"/>
      <c r="D185" s="132"/>
      <c r="E185" s="132"/>
      <c r="F185" s="132"/>
      <c r="G185" s="132"/>
      <c r="H185" s="132"/>
      <c r="I185" s="132"/>
      <c r="J185" s="132"/>
      <c r="K185" s="132"/>
      <c r="L185" s="132"/>
      <c r="M185" s="132"/>
      <c r="N185" s="132"/>
      <c r="O185" s="132"/>
      <c r="P185" s="132"/>
      <c r="Q185" s="132"/>
      <c r="R185" s="132"/>
      <c r="S185" s="132"/>
      <c r="T185" s="132"/>
      <c r="U185" s="132"/>
      <c r="V185" s="132"/>
      <c r="W185" s="132"/>
      <c r="X185" s="132"/>
      <c r="Y185" s="132"/>
      <c r="Z185" s="132"/>
    </row>
    <row r="186" spans="1:26">
      <c r="A186" s="132"/>
      <c r="B186" s="132"/>
      <c r="C186" s="132"/>
      <c r="D186" s="132"/>
      <c r="E186" s="132"/>
      <c r="F186" s="132"/>
      <c r="G186" s="132"/>
      <c r="H186" s="132"/>
      <c r="I186" s="132"/>
      <c r="J186" s="132"/>
      <c r="K186" s="132"/>
      <c r="L186" s="132"/>
      <c r="M186" s="132"/>
      <c r="N186" s="132"/>
      <c r="O186" s="132"/>
      <c r="P186" s="132"/>
      <c r="Q186" s="132"/>
      <c r="R186" s="132"/>
      <c r="S186" s="132"/>
      <c r="T186" s="132"/>
      <c r="U186" s="132"/>
      <c r="V186" s="132"/>
      <c r="W186" s="132"/>
      <c r="X186" s="132"/>
      <c r="Y186" s="132"/>
      <c r="Z186" s="132"/>
    </row>
    <row r="187" spans="1:26">
      <c r="A187" s="132"/>
      <c r="B187" s="132"/>
      <c r="C187" s="132"/>
      <c r="D187" s="132"/>
      <c r="E187" s="132"/>
      <c r="F187" s="132"/>
      <c r="G187" s="132"/>
      <c r="H187" s="132"/>
      <c r="I187" s="132"/>
      <c r="J187" s="132"/>
      <c r="K187" s="132"/>
      <c r="L187" s="132"/>
      <c r="M187" s="132"/>
      <c r="N187" s="132"/>
      <c r="O187" s="132"/>
      <c r="P187" s="132"/>
      <c r="Q187" s="132"/>
      <c r="R187" s="132"/>
      <c r="S187" s="132"/>
      <c r="T187" s="132"/>
      <c r="U187" s="132"/>
      <c r="V187" s="132"/>
      <c r="W187" s="132"/>
      <c r="X187" s="132"/>
      <c r="Y187" s="132"/>
      <c r="Z187" s="132"/>
    </row>
    <row r="188" spans="1:26">
      <c r="A188" s="132"/>
      <c r="B188" s="132"/>
      <c r="C188" s="132"/>
      <c r="D188" s="132"/>
      <c r="E188" s="132"/>
      <c r="F188" s="132"/>
      <c r="G188" s="132"/>
      <c r="H188" s="132"/>
      <c r="I188" s="132"/>
      <c r="J188" s="132"/>
      <c r="K188" s="132"/>
      <c r="L188" s="132"/>
      <c r="M188" s="132"/>
      <c r="N188" s="132"/>
      <c r="O188" s="132"/>
      <c r="P188" s="132"/>
      <c r="Q188" s="132"/>
      <c r="R188" s="132"/>
      <c r="S188" s="132"/>
      <c r="T188" s="132"/>
      <c r="U188" s="132"/>
      <c r="V188" s="132"/>
      <c r="W188" s="132"/>
      <c r="X188" s="132"/>
      <c r="Y188" s="132"/>
      <c r="Z188" s="132"/>
    </row>
    <row r="189" spans="1:26">
      <c r="A189" s="132"/>
      <c r="B189" s="132"/>
      <c r="C189" s="132"/>
      <c r="D189" s="132"/>
      <c r="E189" s="132"/>
      <c r="F189" s="132"/>
      <c r="G189" s="132"/>
      <c r="H189" s="132"/>
      <c r="I189" s="132"/>
      <c r="J189" s="132"/>
      <c r="K189" s="132"/>
      <c r="L189" s="132"/>
      <c r="M189" s="132"/>
      <c r="N189" s="132"/>
      <c r="O189" s="132"/>
      <c r="P189" s="132"/>
      <c r="Q189" s="132"/>
      <c r="R189" s="132"/>
      <c r="S189" s="132"/>
      <c r="T189" s="132"/>
      <c r="U189" s="132"/>
      <c r="V189" s="132"/>
      <c r="W189" s="132"/>
      <c r="X189" s="132"/>
      <c r="Y189" s="132"/>
      <c r="Z189" s="132"/>
    </row>
    <row r="190" spans="1:26">
      <c r="A190" s="132"/>
      <c r="B190" s="132"/>
      <c r="C190" s="132"/>
      <c r="D190" s="132"/>
      <c r="E190" s="132"/>
      <c r="F190" s="132"/>
      <c r="G190" s="132"/>
      <c r="H190" s="132"/>
      <c r="I190" s="132"/>
      <c r="J190" s="132"/>
      <c r="K190" s="132"/>
      <c r="L190" s="132"/>
      <c r="M190" s="132"/>
      <c r="N190" s="132"/>
      <c r="O190" s="132"/>
      <c r="P190" s="132"/>
      <c r="Q190" s="132"/>
      <c r="R190" s="132"/>
      <c r="S190" s="132"/>
      <c r="T190" s="132"/>
      <c r="U190" s="132"/>
      <c r="V190" s="132"/>
      <c r="W190" s="132"/>
      <c r="X190" s="132"/>
      <c r="Y190" s="132"/>
      <c r="Z190" s="132"/>
    </row>
  </sheetData>
  <sheetProtection insertRows="0" selectLockedCells="1"/>
  <mergeCells count="51">
    <mergeCell ref="C35:F35"/>
    <mergeCell ref="C36:F36"/>
    <mergeCell ref="C8:F8"/>
    <mergeCell ref="K6:N6"/>
    <mergeCell ref="C21:G21"/>
    <mergeCell ref="C20:G20"/>
    <mergeCell ref="C9:F9"/>
    <mergeCell ref="C13:F13"/>
    <mergeCell ref="C14:F14"/>
    <mergeCell ref="C15:F15"/>
    <mergeCell ref="C7:F7"/>
    <mergeCell ref="C12:F12"/>
    <mergeCell ref="C26:G26"/>
    <mergeCell ref="C22:G22"/>
    <mergeCell ref="C23:G23"/>
    <mergeCell ref="C24:G24"/>
    <mergeCell ref="C50:F50"/>
    <mergeCell ref="C39:G39"/>
    <mergeCell ref="C41:F41"/>
    <mergeCell ref="C42:F42"/>
    <mergeCell ref="C43:F43"/>
    <mergeCell ref="C40:F40"/>
    <mergeCell ref="C44:F44"/>
    <mergeCell ref="C45:F45"/>
    <mergeCell ref="C46:F46"/>
    <mergeCell ref="M7:M8"/>
    <mergeCell ref="C25:G25"/>
    <mergeCell ref="C29:G29"/>
    <mergeCell ref="C31:F31"/>
    <mergeCell ref="C30:F30"/>
    <mergeCell ref="K4:M4"/>
    <mergeCell ref="K5:M5"/>
    <mergeCell ref="F5:I5"/>
    <mergeCell ref="F4:I4"/>
    <mergeCell ref="C4:E5"/>
    <mergeCell ref="M39:M40"/>
    <mergeCell ref="M29:M30"/>
    <mergeCell ref="C10:F10"/>
    <mergeCell ref="C11:F11"/>
    <mergeCell ref="B54:C54"/>
    <mergeCell ref="D54:F54"/>
    <mergeCell ref="B53:C53"/>
    <mergeCell ref="D53:F53"/>
    <mergeCell ref="I53:I54"/>
    <mergeCell ref="C33:F33"/>
    <mergeCell ref="C34:F34"/>
    <mergeCell ref="M20:M21"/>
    <mergeCell ref="C32:F32"/>
    <mergeCell ref="C47:F47"/>
    <mergeCell ref="C48:F48"/>
    <mergeCell ref="C49:F49"/>
  </mergeCells>
  <pageMargins left="0.43307086614173229" right="0.23622047244094491" top="0.74803149606299213" bottom="0.35433070866141736" header="0.31496062992125984" footer="0.31496062992125984"/>
  <pageSetup scale="65" orientation="landscape" r:id="rId1"/>
  <headerFooter>
    <oddFooter>&amp;Z&amp;F</oddFooter>
  </headerFooter>
  <ignoredErrors>
    <ignoredError xmlns:x16r3="http://schemas.microsoft.com/office/spreadsheetml/2018/08/main" sqref="F5" x16r3:misleadingFormat="1"/>
  </ignoredError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3241F-9B1F-459B-8B35-C4300268B81D}">
  <sheetPr>
    <pageSetUpPr fitToPage="1"/>
  </sheetPr>
  <dimension ref="A1:AJ173"/>
  <sheetViews>
    <sheetView showZeros="0" zoomScale="90" zoomScaleNormal="90" workbookViewId="0">
      <selection activeCell="D12" sqref="D12"/>
    </sheetView>
  </sheetViews>
  <sheetFormatPr baseColWidth="10" defaultColWidth="7.85546875" defaultRowHeight="14.25"/>
  <cols>
    <col min="1" max="1" width="4" style="65" customWidth="1"/>
    <col min="2" max="2" width="17.5703125" style="65" customWidth="1"/>
    <col min="3" max="3" width="35" style="65" customWidth="1"/>
    <col min="4" max="6" width="15.140625" style="65" customWidth="1"/>
    <col min="7" max="7" width="12.85546875" style="65" customWidth="1"/>
    <col min="8" max="8" width="13.140625" style="65" customWidth="1"/>
    <col min="9" max="9" width="13.42578125" style="65" customWidth="1"/>
    <col min="10" max="253" width="11.42578125" style="65" customWidth="1"/>
    <col min="254" max="254" width="7.85546875" style="65"/>
    <col min="255" max="255" width="6.42578125" style="65" customWidth="1"/>
    <col min="256" max="256" width="17.5703125" style="65" customWidth="1"/>
    <col min="257" max="257" width="26.42578125" style="65" customWidth="1"/>
    <col min="258" max="258" width="11.140625" style="65" customWidth="1"/>
    <col min="259" max="259" width="12.85546875" style="65" customWidth="1"/>
    <col min="260" max="260" width="11.42578125" style="65" bestFit="1" customWidth="1"/>
    <col min="261" max="261" width="8.140625" style="65" customWidth="1"/>
    <col min="262" max="262" width="5.85546875" style="65" customWidth="1"/>
    <col min="263" max="263" width="6.5703125" style="65" customWidth="1"/>
    <col min="264" max="264" width="9.5703125" style="65" customWidth="1"/>
    <col min="265" max="265" width="13.42578125" style="65" customWidth="1"/>
    <col min="266" max="509" width="11.42578125" style="65" customWidth="1"/>
    <col min="510" max="510" width="7.85546875" style="65"/>
    <col min="511" max="511" width="6.42578125" style="65" customWidth="1"/>
    <col min="512" max="512" width="17.5703125" style="65" customWidth="1"/>
    <col min="513" max="513" width="26.42578125" style="65" customWidth="1"/>
    <col min="514" max="514" width="11.140625" style="65" customWidth="1"/>
    <col min="515" max="515" width="12.85546875" style="65" customWidth="1"/>
    <col min="516" max="516" width="11.42578125" style="65" bestFit="1" customWidth="1"/>
    <col min="517" max="517" width="8.140625" style="65" customWidth="1"/>
    <col min="518" max="518" width="5.85546875" style="65" customWidth="1"/>
    <col min="519" max="519" width="6.5703125" style="65" customWidth="1"/>
    <col min="520" max="520" width="9.5703125" style="65" customWidth="1"/>
    <col min="521" max="521" width="13.42578125" style="65" customWidth="1"/>
    <col min="522" max="765" width="11.42578125" style="65" customWidth="1"/>
    <col min="766" max="766" width="7.85546875" style="65"/>
    <col min="767" max="767" width="6.42578125" style="65" customWidth="1"/>
    <col min="768" max="768" width="17.5703125" style="65" customWidth="1"/>
    <col min="769" max="769" width="26.42578125" style="65" customWidth="1"/>
    <col min="770" max="770" width="11.140625" style="65" customWidth="1"/>
    <col min="771" max="771" width="12.85546875" style="65" customWidth="1"/>
    <col min="772" max="772" width="11.42578125" style="65" bestFit="1" customWidth="1"/>
    <col min="773" max="773" width="8.140625" style="65" customWidth="1"/>
    <col min="774" max="774" width="5.85546875" style="65" customWidth="1"/>
    <col min="775" max="775" width="6.5703125" style="65" customWidth="1"/>
    <col min="776" max="776" width="9.5703125" style="65" customWidth="1"/>
    <col min="777" max="777" width="13.42578125" style="65" customWidth="1"/>
    <col min="778" max="1021" width="11.42578125" style="65" customWidth="1"/>
    <col min="1022" max="1022" width="7.85546875" style="65"/>
    <col min="1023" max="1023" width="6.42578125" style="65" customWidth="1"/>
    <col min="1024" max="1024" width="17.5703125" style="65" customWidth="1"/>
    <col min="1025" max="1025" width="26.42578125" style="65" customWidth="1"/>
    <col min="1026" max="1026" width="11.140625" style="65" customWidth="1"/>
    <col min="1027" max="1027" width="12.85546875" style="65" customWidth="1"/>
    <col min="1028" max="1028" width="11.42578125" style="65" bestFit="1" customWidth="1"/>
    <col min="1029" max="1029" width="8.140625" style="65" customWidth="1"/>
    <col min="1030" max="1030" width="5.85546875" style="65" customWidth="1"/>
    <col min="1031" max="1031" width="6.5703125" style="65" customWidth="1"/>
    <col min="1032" max="1032" width="9.5703125" style="65" customWidth="1"/>
    <col min="1033" max="1033" width="13.42578125" style="65" customWidth="1"/>
    <col min="1034" max="1277" width="11.42578125" style="65" customWidth="1"/>
    <col min="1278" max="1278" width="7.85546875" style="65"/>
    <col min="1279" max="1279" width="6.42578125" style="65" customWidth="1"/>
    <col min="1280" max="1280" width="17.5703125" style="65" customWidth="1"/>
    <col min="1281" max="1281" width="26.42578125" style="65" customWidth="1"/>
    <col min="1282" max="1282" width="11.140625" style="65" customWidth="1"/>
    <col min="1283" max="1283" width="12.85546875" style="65" customWidth="1"/>
    <col min="1284" max="1284" width="11.42578125" style="65" bestFit="1" customWidth="1"/>
    <col min="1285" max="1285" width="8.140625" style="65" customWidth="1"/>
    <col min="1286" max="1286" width="5.85546875" style="65" customWidth="1"/>
    <col min="1287" max="1287" width="6.5703125" style="65" customWidth="1"/>
    <col min="1288" max="1288" width="9.5703125" style="65" customWidth="1"/>
    <col min="1289" max="1289" width="13.42578125" style="65" customWidth="1"/>
    <col min="1290" max="1533" width="11.42578125" style="65" customWidth="1"/>
    <col min="1534" max="1534" width="7.85546875" style="65"/>
    <col min="1535" max="1535" width="6.42578125" style="65" customWidth="1"/>
    <col min="1536" max="1536" width="17.5703125" style="65" customWidth="1"/>
    <col min="1537" max="1537" width="26.42578125" style="65" customWidth="1"/>
    <col min="1538" max="1538" width="11.140625" style="65" customWidth="1"/>
    <col min="1539" max="1539" width="12.85546875" style="65" customWidth="1"/>
    <col min="1540" max="1540" width="11.42578125" style="65" bestFit="1" customWidth="1"/>
    <col min="1541" max="1541" width="8.140625" style="65" customWidth="1"/>
    <col min="1542" max="1542" width="5.85546875" style="65" customWidth="1"/>
    <col min="1543" max="1543" width="6.5703125" style="65" customWidth="1"/>
    <col min="1544" max="1544" width="9.5703125" style="65" customWidth="1"/>
    <col min="1545" max="1545" width="13.42578125" style="65" customWidth="1"/>
    <col min="1546" max="1789" width="11.42578125" style="65" customWidth="1"/>
    <col min="1790" max="1790" width="7.85546875" style="65"/>
    <col min="1791" max="1791" width="6.42578125" style="65" customWidth="1"/>
    <col min="1792" max="1792" width="17.5703125" style="65" customWidth="1"/>
    <col min="1793" max="1793" width="26.42578125" style="65" customWidth="1"/>
    <col min="1794" max="1794" width="11.140625" style="65" customWidth="1"/>
    <col min="1795" max="1795" width="12.85546875" style="65" customWidth="1"/>
    <col min="1796" max="1796" width="11.42578125" style="65" bestFit="1" customWidth="1"/>
    <col min="1797" max="1797" width="8.140625" style="65" customWidth="1"/>
    <col min="1798" max="1798" width="5.85546875" style="65" customWidth="1"/>
    <col min="1799" max="1799" width="6.5703125" style="65" customWidth="1"/>
    <col min="1800" max="1800" width="9.5703125" style="65" customWidth="1"/>
    <col min="1801" max="1801" width="13.42578125" style="65" customWidth="1"/>
    <col min="1802" max="2045" width="11.42578125" style="65" customWidth="1"/>
    <col min="2046" max="2046" width="7.85546875" style="65"/>
    <col min="2047" max="2047" width="6.42578125" style="65" customWidth="1"/>
    <col min="2048" max="2048" width="17.5703125" style="65" customWidth="1"/>
    <col min="2049" max="2049" width="26.42578125" style="65" customWidth="1"/>
    <col min="2050" max="2050" width="11.140625" style="65" customWidth="1"/>
    <col min="2051" max="2051" width="12.85546875" style="65" customWidth="1"/>
    <col min="2052" max="2052" width="11.42578125" style="65" bestFit="1" customWidth="1"/>
    <col min="2053" max="2053" width="8.140625" style="65" customWidth="1"/>
    <col min="2054" max="2054" width="5.85546875" style="65" customWidth="1"/>
    <col min="2055" max="2055" width="6.5703125" style="65" customWidth="1"/>
    <col min="2056" max="2056" width="9.5703125" style="65" customWidth="1"/>
    <col min="2057" max="2057" width="13.42578125" style="65" customWidth="1"/>
    <col min="2058" max="2301" width="11.42578125" style="65" customWidth="1"/>
    <col min="2302" max="2302" width="7.85546875" style="65"/>
    <col min="2303" max="2303" width="6.42578125" style="65" customWidth="1"/>
    <col min="2304" max="2304" width="17.5703125" style="65" customWidth="1"/>
    <col min="2305" max="2305" width="26.42578125" style="65" customWidth="1"/>
    <col min="2306" max="2306" width="11.140625" style="65" customWidth="1"/>
    <col min="2307" max="2307" width="12.85546875" style="65" customWidth="1"/>
    <col min="2308" max="2308" width="11.42578125" style="65" bestFit="1" customWidth="1"/>
    <col min="2309" max="2309" width="8.140625" style="65" customWidth="1"/>
    <col min="2310" max="2310" width="5.85546875" style="65" customWidth="1"/>
    <col min="2311" max="2311" width="6.5703125" style="65" customWidth="1"/>
    <col min="2312" max="2312" width="9.5703125" style="65" customWidth="1"/>
    <col min="2313" max="2313" width="13.42578125" style="65" customWidth="1"/>
    <col min="2314" max="2557" width="11.42578125" style="65" customWidth="1"/>
    <col min="2558" max="2558" width="7.85546875" style="65"/>
    <col min="2559" max="2559" width="6.42578125" style="65" customWidth="1"/>
    <col min="2560" max="2560" width="17.5703125" style="65" customWidth="1"/>
    <col min="2561" max="2561" width="26.42578125" style="65" customWidth="1"/>
    <col min="2562" max="2562" width="11.140625" style="65" customWidth="1"/>
    <col min="2563" max="2563" width="12.85546875" style="65" customWidth="1"/>
    <col min="2564" max="2564" width="11.42578125" style="65" bestFit="1" customWidth="1"/>
    <col min="2565" max="2565" width="8.140625" style="65" customWidth="1"/>
    <col min="2566" max="2566" width="5.85546875" style="65" customWidth="1"/>
    <col min="2567" max="2567" width="6.5703125" style="65" customWidth="1"/>
    <col min="2568" max="2568" width="9.5703125" style="65" customWidth="1"/>
    <col min="2569" max="2569" width="13.42578125" style="65" customWidth="1"/>
    <col min="2570" max="2813" width="11.42578125" style="65" customWidth="1"/>
    <col min="2814" max="2814" width="7.85546875" style="65"/>
    <col min="2815" max="2815" width="6.42578125" style="65" customWidth="1"/>
    <col min="2816" max="2816" width="17.5703125" style="65" customWidth="1"/>
    <col min="2817" max="2817" width="26.42578125" style="65" customWidth="1"/>
    <col min="2818" max="2818" width="11.140625" style="65" customWidth="1"/>
    <col min="2819" max="2819" width="12.85546875" style="65" customWidth="1"/>
    <col min="2820" max="2820" width="11.42578125" style="65" bestFit="1" customWidth="1"/>
    <col min="2821" max="2821" width="8.140625" style="65" customWidth="1"/>
    <col min="2822" max="2822" width="5.85546875" style="65" customWidth="1"/>
    <col min="2823" max="2823" width="6.5703125" style="65" customWidth="1"/>
    <col min="2824" max="2824" width="9.5703125" style="65" customWidth="1"/>
    <col min="2825" max="2825" width="13.42578125" style="65" customWidth="1"/>
    <col min="2826" max="3069" width="11.42578125" style="65" customWidth="1"/>
    <col min="3070" max="3070" width="7.85546875" style="65"/>
    <col min="3071" max="3071" width="6.42578125" style="65" customWidth="1"/>
    <col min="3072" max="3072" width="17.5703125" style="65" customWidth="1"/>
    <col min="3073" max="3073" width="26.42578125" style="65" customWidth="1"/>
    <col min="3074" max="3074" width="11.140625" style="65" customWidth="1"/>
    <col min="3075" max="3075" width="12.85546875" style="65" customWidth="1"/>
    <col min="3076" max="3076" width="11.42578125" style="65" bestFit="1" customWidth="1"/>
    <col min="3077" max="3077" width="8.140625" style="65" customWidth="1"/>
    <col min="3078" max="3078" width="5.85546875" style="65" customWidth="1"/>
    <col min="3079" max="3079" width="6.5703125" style="65" customWidth="1"/>
    <col min="3080" max="3080" width="9.5703125" style="65" customWidth="1"/>
    <col min="3081" max="3081" width="13.42578125" style="65" customWidth="1"/>
    <col min="3082" max="3325" width="11.42578125" style="65" customWidth="1"/>
    <col min="3326" max="3326" width="7.85546875" style="65"/>
    <col min="3327" max="3327" width="6.42578125" style="65" customWidth="1"/>
    <col min="3328" max="3328" width="17.5703125" style="65" customWidth="1"/>
    <col min="3329" max="3329" width="26.42578125" style="65" customWidth="1"/>
    <col min="3330" max="3330" width="11.140625" style="65" customWidth="1"/>
    <col min="3331" max="3331" width="12.85546875" style="65" customWidth="1"/>
    <col min="3332" max="3332" width="11.42578125" style="65" bestFit="1" customWidth="1"/>
    <col min="3333" max="3333" width="8.140625" style="65" customWidth="1"/>
    <col min="3334" max="3334" width="5.85546875" style="65" customWidth="1"/>
    <col min="3335" max="3335" width="6.5703125" style="65" customWidth="1"/>
    <col min="3336" max="3336" width="9.5703125" style="65" customWidth="1"/>
    <col min="3337" max="3337" width="13.42578125" style="65" customWidth="1"/>
    <col min="3338" max="3581" width="11.42578125" style="65" customWidth="1"/>
    <col min="3582" max="3582" width="7.85546875" style="65"/>
    <col min="3583" max="3583" width="6.42578125" style="65" customWidth="1"/>
    <col min="3584" max="3584" width="17.5703125" style="65" customWidth="1"/>
    <col min="3585" max="3585" width="26.42578125" style="65" customWidth="1"/>
    <col min="3586" max="3586" width="11.140625" style="65" customWidth="1"/>
    <col min="3587" max="3587" width="12.85546875" style="65" customWidth="1"/>
    <col min="3588" max="3588" width="11.42578125" style="65" bestFit="1" customWidth="1"/>
    <col min="3589" max="3589" width="8.140625" style="65" customWidth="1"/>
    <col min="3590" max="3590" width="5.85546875" style="65" customWidth="1"/>
    <col min="3591" max="3591" width="6.5703125" style="65" customWidth="1"/>
    <col min="3592" max="3592" width="9.5703125" style="65" customWidth="1"/>
    <col min="3593" max="3593" width="13.42578125" style="65" customWidth="1"/>
    <col min="3594" max="3837" width="11.42578125" style="65" customWidth="1"/>
    <col min="3838" max="3838" width="7.85546875" style="65"/>
    <col min="3839" max="3839" width="6.42578125" style="65" customWidth="1"/>
    <col min="3840" max="3840" width="17.5703125" style="65" customWidth="1"/>
    <col min="3841" max="3841" width="26.42578125" style="65" customWidth="1"/>
    <col min="3842" max="3842" width="11.140625" style="65" customWidth="1"/>
    <col min="3843" max="3843" width="12.85546875" style="65" customWidth="1"/>
    <col min="3844" max="3844" width="11.42578125" style="65" bestFit="1" customWidth="1"/>
    <col min="3845" max="3845" width="8.140625" style="65" customWidth="1"/>
    <col min="3846" max="3846" width="5.85546875" style="65" customWidth="1"/>
    <col min="3847" max="3847" width="6.5703125" style="65" customWidth="1"/>
    <col min="3848" max="3848" width="9.5703125" style="65" customWidth="1"/>
    <col min="3849" max="3849" width="13.42578125" style="65" customWidth="1"/>
    <col min="3850" max="4093" width="11.42578125" style="65" customWidth="1"/>
    <col min="4094" max="4094" width="7.85546875" style="65"/>
    <col min="4095" max="4095" width="6.42578125" style="65" customWidth="1"/>
    <col min="4096" max="4096" width="17.5703125" style="65" customWidth="1"/>
    <col min="4097" max="4097" width="26.42578125" style="65" customWidth="1"/>
    <col min="4098" max="4098" width="11.140625" style="65" customWidth="1"/>
    <col min="4099" max="4099" width="12.85546875" style="65" customWidth="1"/>
    <col min="4100" max="4100" width="11.42578125" style="65" bestFit="1" customWidth="1"/>
    <col min="4101" max="4101" width="8.140625" style="65" customWidth="1"/>
    <col min="4102" max="4102" width="5.85546875" style="65" customWidth="1"/>
    <col min="4103" max="4103" width="6.5703125" style="65" customWidth="1"/>
    <col min="4104" max="4104" width="9.5703125" style="65" customWidth="1"/>
    <col min="4105" max="4105" width="13.42578125" style="65" customWidth="1"/>
    <col min="4106" max="4349" width="11.42578125" style="65" customWidth="1"/>
    <col min="4350" max="4350" width="7.85546875" style="65"/>
    <col min="4351" max="4351" width="6.42578125" style="65" customWidth="1"/>
    <col min="4352" max="4352" width="17.5703125" style="65" customWidth="1"/>
    <col min="4353" max="4353" width="26.42578125" style="65" customWidth="1"/>
    <col min="4354" max="4354" width="11.140625" style="65" customWidth="1"/>
    <col min="4355" max="4355" width="12.85546875" style="65" customWidth="1"/>
    <col min="4356" max="4356" width="11.42578125" style="65" bestFit="1" customWidth="1"/>
    <col min="4357" max="4357" width="8.140625" style="65" customWidth="1"/>
    <col min="4358" max="4358" width="5.85546875" style="65" customWidth="1"/>
    <col min="4359" max="4359" width="6.5703125" style="65" customWidth="1"/>
    <col min="4360" max="4360" width="9.5703125" style="65" customWidth="1"/>
    <col min="4361" max="4361" width="13.42578125" style="65" customWidth="1"/>
    <col min="4362" max="4605" width="11.42578125" style="65" customWidth="1"/>
    <col min="4606" max="4606" width="7.85546875" style="65"/>
    <col min="4607" max="4607" width="6.42578125" style="65" customWidth="1"/>
    <col min="4608" max="4608" width="17.5703125" style="65" customWidth="1"/>
    <col min="4609" max="4609" width="26.42578125" style="65" customWidth="1"/>
    <col min="4610" max="4610" width="11.140625" style="65" customWidth="1"/>
    <col min="4611" max="4611" width="12.85546875" style="65" customWidth="1"/>
    <col min="4612" max="4612" width="11.42578125" style="65" bestFit="1" customWidth="1"/>
    <col min="4613" max="4613" width="8.140625" style="65" customWidth="1"/>
    <col min="4614" max="4614" width="5.85546875" style="65" customWidth="1"/>
    <col min="4615" max="4615" width="6.5703125" style="65" customWidth="1"/>
    <col min="4616" max="4616" width="9.5703125" style="65" customWidth="1"/>
    <col min="4617" max="4617" width="13.42578125" style="65" customWidth="1"/>
    <col min="4618" max="4861" width="11.42578125" style="65" customWidth="1"/>
    <col min="4862" max="4862" width="7.85546875" style="65"/>
    <col min="4863" max="4863" width="6.42578125" style="65" customWidth="1"/>
    <col min="4864" max="4864" width="17.5703125" style="65" customWidth="1"/>
    <col min="4865" max="4865" width="26.42578125" style="65" customWidth="1"/>
    <col min="4866" max="4866" width="11.140625" style="65" customWidth="1"/>
    <col min="4867" max="4867" width="12.85546875" style="65" customWidth="1"/>
    <col min="4868" max="4868" width="11.42578125" style="65" bestFit="1" customWidth="1"/>
    <col min="4869" max="4869" width="8.140625" style="65" customWidth="1"/>
    <col min="4870" max="4870" width="5.85546875" style="65" customWidth="1"/>
    <col min="4871" max="4871" width="6.5703125" style="65" customWidth="1"/>
    <col min="4872" max="4872" width="9.5703125" style="65" customWidth="1"/>
    <col min="4873" max="4873" width="13.42578125" style="65" customWidth="1"/>
    <col min="4874" max="5117" width="11.42578125" style="65" customWidth="1"/>
    <col min="5118" max="5118" width="7.85546875" style="65"/>
    <col min="5119" max="5119" width="6.42578125" style="65" customWidth="1"/>
    <col min="5120" max="5120" width="17.5703125" style="65" customWidth="1"/>
    <col min="5121" max="5121" width="26.42578125" style="65" customWidth="1"/>
    <col min="5122" max="5122" width="11.140625" style="65" customWidth="1"/>
    <col min="5123" max="5123" width="12.85546875" style="65" customWidth="1"/>
    <col min="5124" max="5124" width="11.42578125" style="65" bestFit="1" customWidth="1"/>
    <col min="5125" max="5125" width="8.140625" style="65" customWidth="1"/>
    <col min="5126" max="5126" width="5.85546875" style="65" customWidth="1"/>
    <col min="5127" max="5127" width="6.5703125" style="65" customWidth="1"/>
    <col min="5128" max="5128" width="9.5703125" style="65" customWidth="1"/>
    <col min="5129" max="5129" width="13.42578125" style="65" customWidth="1"/>
    <col min="5130" max="5373" width="11.42578125" style="65" customWidth="1"/>
    <col min="5374" max="5374" width="7.85546875" style="65"/>
    <col min="5375" max="5375" width="6.42578125" style="65" customWidth="1"/>
    <col min="5376" max="5376" width="17.5703125" style="65" customWidth="1"/>
    <col min="5377" max="5377" width="26.42578125" style="65" customWidth="1"/>
    <col min="5378" max="5378" width="11.140625" style="65" customWidth="1"/>
    <col min="5379" max="5379" width="12.85546875" style="65" customWidth="1"/>
    <col min="5380" max="5380" width="11.42578125" style="65" bestFit="1" customWidth="1"/>
    <col min="5381" max="5381" width="8.140625" style="65" customWidth="1"/>
    <col min="5382" max="5382" width="5.85546875" style="65" customWidth="1"/>
    <col min="5383" max="5383" width="6.5703125" style="65" customWidth="1"/>
    <col min="5384" max="5384" width="9.5703125" style="65" customWidth="1"/>
    <col min="5385" max="5385" width="13.42578125" style="65" customWidth="1"/>
    <col min="5386" max="5629" width="11.42578125" style="65" customWidth="1"/>
    <col min="5630" max="5630" width="7.85546875" style="65"/>
    <col min="5631" max="5631" width="6.42578125" style="65" customWidth="1"/>
    <col min="5632" max="5632" width="17.5703125" style="65" customWidth="1"/>
    <col min="5633" max="5633" width="26.42578125" style="65" customWidth="1"/>
    <col min="5634" max="5634" width="11.140625" style="65" customWidth="1"/>
    <col min="5635" max="5635" width="12.85546875" style="65" customWidth="1"/>
    <col min="5636" max="5636" width="11.42578125" style="65" bestFit="1" customWidth="1"/>
    <col min="5637" max="5637" width="8.140625" style="65" customWidth="1"/>
    <col min="5638" max="5638" width="5.85546875" style="65" customWidth="1"/>
    <col min="5639" max="5639" width="6.5703125" style="65" customWidth="1"/>
    <col min="5640" max="5640" width="9.5703125" style="65" customWidth="1"/>
    <col min="5641" max="5641" width="13.42578125" style="65" customWidth="1"/>
    <col min="5642" max="5885" width="11.42578125" style="65" customWidth="1"/>
    <col min="5886" max="5886" width="7.85546875" style="65"/>
    <col min="5887" max="5887" width="6.42578125" style="65" customWidth="1"/>
    <col min="5888" max="5888" width="17.5703125" style="65" customWidth="1"/>
    <col min="5889" max="5889" width="26.42578125" style="65" customWidth="1"/>
    <col min="5890" max="5890" width="11.140625" style="65" customWidth="1"/>
    <col min="5891" max="5891" width="12.85546875" style="65" customWidth="1"/>
    <col min="5892" max="5892" width="11.42578125" style="65" bestFit="1" customWidth="1"/>
    <col min="5893" max="5893" width="8.140625" style="65" customWidth="1"/>
    <col min="5894" max="5894" width="5.85546875" style="65" customWidth="1"/>
    <col min="5895" max="5895" width="6.5703125" style="65" customWidth="1"/>
    <col min="5896" max="5896" width="9.5703125" style="65" customWidth="1"/>
    <col min="5897" max="5897" width="13.42578125" style="65" customWidth="1"/>
    <col min="5898" max="6141" width="11.42578125" style="65" customWidth="1"/>
    <col min="6142" max="6142" width="7.85546875" style="65"/>
    <col min="6143" max="6143" width="6.42578125" style="65" customWidth="1"/>
    <col min="6144" max="6144" width="17.5703125" style="65" customWidth="1"/>
    <col min="6145" max="6145" width="26.42578125" style="65" customWidth="1"/>
    <col min="6146" max="6146" width="11.140625" style="65" customWidth="1"/>
    <col min="6147" max="6147" width="12.85546875" style="65" customWidth="1"/>
    <col min="6148" max="6148" width="11.42578125" style="65" bestFit="1" customWidth="1"/>
    <col min="6149" max="6149" width="8.140625" style="65" customWidth="1"/>
    <col min="6150" max="6150" width="5.85546875" style="65" customWidth="1"/>
    <col min="6151" max="6151" width="6.5703125" style="65" customWidth="1"/>
    <col min="6152" max="6152" width="9.5703125" style="65" customWidth="1"/>
    <col min="6153" max="6153" width="13.42578125" style="65" customWidth="1"/>
    <col min="6154" max="6397" width="11.42578125" style="65" customWidth="1"/>
    <col min="6398" max="6398" width="7.85546875" style="65"/>
    <col min="6399" max="6399" width="6.42578125" style="65" customWidth="1"/>
    <col min="6400" max="6400" width="17.5703125" style="65" customWidth="1"/>
    <col min="6401" max="6401" width="26.42578125" style="65" customWidth="1"/>
    <col min="6402" max="6402" width="11.140625" style="65" customWidth="1"/>
    <col min="6403" max="6403" width="12.85546875" style="65" customWidth="1"/>
    <col min="6404" max="6404" width="11.42578125" style="65" bestFit="1" customWidth="1"/>
    <col min="6405" max="6405" width="8.140625" style="65" customWidth="1"/>
    <col min="6406" max="6406" width="5.85546875" style="65" customWidth="1"/>
    <col min="6407" max="6407" width="6.5703125" style="65" customWidth="1"/>
    <col min="6408" max="6408" width="9.5703125" style="65" customWidth="1"/>
    <col min="6409" max="6409" width="13.42578125" style="65" customWidth="1"/>
    <col min="6410" max="6653" width="11.42578125" style="65" customWidth="1"/>
    <col min="6654" max="6654" width="7.85546875" style="65"/>
    <col min="6655" max="6655" width="6.42578125" style="65" customWidth="1"/>
    <col min="6656" max="6656" width="17.5703125" style="65" customWidth="1"/>
    <col min="6657" max="6657" width="26.42578125" style="65" customWidth="1"/>
    <col min="6658" max="6658" width="11.140625" style="65" customWidth="1"/>
    <col min="6659" max="6659" width="12.85546875" style="65" customWidth="1"/>
    <col min="6660" max="6660" width="11.42578125" style="65" bestFit="1" customWidth="1"/>
    <col min="6661" max="6661" width="8.140625" style="65" customWidth="1"/>
    <col min="6662" max="6662" width="5.85546875" style="65" customWidth="1"/>
    <col min="6663" max="6663" width="6.5703125" style="65" customWidth="1"/>
    <col min="6664" max="6664" width="9.5703125" style="65" customWidth="1"/>
    <col min="6665" max="6665" width="13.42578125" style="65" customWidth="1"/>
    <col min="6666" max="6909" width="11.42578125" style="65" customWidth="1"/>
    <col min="6910" max="6910" width="7.85546875" style="65"/>
    <col min="6911" max="6911" width="6.42578125" style="65" customWidth="1"/>
    <col min="6912" max="6912" width="17.5703125" style="65" customWidth="1"/>
    <col min="6913" max="6913" width="26.42578125" style="65" customWidth="1"/>
    <col min="6914" max="6914" width="11.140625" style="65" customWidth="1"/>
    <col min="6915" max="6915" width="12.85546875" style="65" customWidth="1"/>
    <col min="6916" max="6916" width="11.42578125" style="65" bestFit="1" customWidth="1"/>
    <col min="6917" max="6917" width="8.140625" style="65" customWidth="1"/>
    <col min="6918" max="6918" width="5.85546875" style="65" customWidth="1"/>
    <col min="6919" max="6919" width="6.5703125" style="65" customWidth="1"/>
    <col min="6920" max="6920" width="9.5703125" style="65" customWidth="1"/>
    <col min="6921" max="6921" width="13.42578125" style="65" customWidth="1"/>
    <col min="6922" max="7165" width="11.42578125" style="65" customWidth="1"/>
    <col min="7166" max="7166" width="7.85546875" style="65"/>
    <col min="7167" max="7167" width="6.42578125" style="65" customWidth="1"/>
    <col min="7168" max="7168" width="17.5703125" style="65" customWidth="1"/>
    <col min="7169" max="7169" width="26.42578125" style="65" customWidth="1"/>
    <col min="7170" max="7170" width="11.140625" style="65" customWidth="1"/>
    <col min="7171" max="7171" width="12.85546875" style="65" customWidth="1"/>
    <col min="7172" max="7172" width="11.42578125" style="65" bestFit="1" customWidth="1"/>
    <col min="7173" max="7173" width="8.140625" style="65" customWidth="1"/>
    <col min="7174" max="7174" width="5.85546875" style="65" customWidth="1"/>
    <col min="7175" max="7175" width="6.5703125" style="65" customWidth="1"/>
    <col min="7176" max="7176" width="9.5703125" style="65" customWidth="1"/>
    <col min="7177" max="7177" width="13.42578125" style="65" customWidth="1"/>
    <col min="7178" max="7421" width="11.42578125" style="65" customWidth="1"/>
    <col min="7422" max="7422" width="7.85546875" style="65"/>
    <col min="7423" max="7423" width="6.42578125" style="65" customWidth="1"/>
    <col min="7424" max="7424" width="17.5703125" style="65" customWidth="1"/>
    <col min="7425" max="7425" width="26.42578125" style="65" customWidth="1"/>
    <col min="7426" max="7426" width="11.140625" style="65" customWidth="1"/>
    <col min="7427" max="7427" width="12.85546875" style="65" customWidth="1"/>
    <col min="7428" max="7428" width="11.42578125" style="65" bestFit="1" customWidth="1"/>
    <col min="7429" max="7429" width="8.140625" style="65" customWidth="1"/>
    <col min="7430" max="7430" width="5.85546875" style="65" customWidth="1"/>
    <col min="7431" max="7431" width="6.5703125" style="65" customWidth="1"/>
    <col min="7432" max="7432" width="9.5703125" style="65" customWidth="1"/>
    <col min="7433" max="7433" width="13.42578125" style="65" customWidth="1"/>
    <col min="7434" max="7677" width="11.42578125" style="65" customWidth="1"/>
    <col min="7678" max="7678" width="7.85546875" style="65"/>
    <col min="7679" max="7679" width="6.42578125" style="65" customWidth="1"/>
    <col min="7680" max="7680" width="17.5703125" style="65" customWidth="1"/>
    <col min="7681" max="7681" width="26.42578125" style="65" customWidth="1"/>
    <col min="7682" max="7682" width="11.140625" style="65" customWidth="1"/>
    <col min="7683" max="7683" width="12.85546875" style="65" customWidth="1"/>
    <col min="7684" max="7684" width="11.42578125" style="65" bestFit="1" customWidth="1"/>
    <col min="7685" max="7685" width="8.140625" style="65" customWidth="1"/>
    <col min="7686" max="7686" width="5.85546875" style="65" customWidth="1"/>
    <col min="7687" max="7687" width="6.5703125" style="65" customWidth="1"/>
    <col min="7688" max="7688" width="9.5703125" style="65" customWidth="1"/>
    <col min="7689" max="7689" width="13.42578125" style="65" customWidth="1"/>
    <col min="7690" max="7933" width="11.42578125" style="65" customWidth="1"/>
    <col min="7934" max="7934" width="7.85546875" style="65"/>
    <col min="7935" max="7935" width="6.42578125" style="65" customWidth="1"/>
    <col min="7936" max="7936" width="17.5703125" style="65" customWidth="1"/>
    <col min="7937" max="7937" width="26.42578125" style="65" customWidth="1"/>
    <col min="7938" max="7938" width="11.140625" style="65" customWidth="1"/>
    <col min="7939" max="7939" width="12.85546875" style="65" customWidth="1"/>
    <col min="7940" max="7940" width="11.42578125" style="65" bestFit="1" customWidth="1"/>
    <col min="7941" max="7941" width="8.140625" style="65" customWidth="1"/>
    <col min="7942" max="7942" width="5.85546875" style="65" customWidth="1"/>
    <col min="7943" max="7943" width="6.5703125" style="65" customWidth="1"/>
    <col min="7944" max="7944" width="9.5703125" style="65" customWidth="1"/>
    <col min="7945" max="7945" width="13.42578125" style="65" customWidth="1"/>
    <col min="7946" max="8189" width="11.42578125" style="65" customWidth="1"/>
    <col min="8190" max="8190" width="7.85546875" style="65"/>
    <col min="8191" max="8191" width="6.42578125" style="65" customWidth="1"/>
    <col min="8192" max="8192" width="17.5703125" style="65" customWidth="1"/>
    <col min="8193" max="8193" width="26.42578125" style="65" customWidth="1"/>
    <col min="8194" max="8194" width="11.140625" style="65" customWidth="1"/>
    <col min="8195" max="8195" width="12.85546875" style="65" customWidth="1"/>
    <col min="8196" max="8196" width="11.42578125" style="65" bestFit="1" customWidth="1"/>
    <col min="8197" max="8197" width="8.140625" style="65" customWidth="1"/>
    <col min="8198" max="8198" width="5.85546875" style="65" customWidth="1"/>
    <col min="8199" max="8199" width="6.5703125" style="65" customWidth="1"/>
    <col min="8200" max="8200" width="9.5703125" style="65" customWidth="1"/>
    <col min="8201" max="8201" width="13.42578125" style="65" customWidth="1"/>
    <col min="8202" max="8445" width="11.42578125" style="65" customWidth="1"/>
    <col min="8446" max="8446" width="7.85546875" style="65"/>
    <col min="8447" max="8447" width="6.42578125" style="65" customWidth="1"/>
    <col min="8448" max="8448" width="17.5703125" style="65" customWidth="1"/>
    <col min="8449" max="8449" width="26.42578125" style="65" customWidth="1"/>
    <col min="8450" max="8450" width="11.140625" style="65" customWidth="1"/>
    <col min="8451" max="8451" width="12.85546875" style="65" customWidth="1"/>
    <col min="8452" max="8452" width="11.42578125" style="65" bestFit="1" customWidth="1"/>
    <col min="8453" max="8453" width="8.140625" style="65" customWidth="1"/>
    <col min="8454" max="8454" width="5.85546875" style="65" customWidth="1"/>
    <col min="8455" max="8455" width="6.5703125" style="65" customWidth="1"/>
    <col min="8456" max="8456" width="9.5703125" style="65" customWidth="1"/>
    <col min="8457" max="8457" width="13.42578125" style="65" customWidth="1"/>
    <col min="8458" max="8701" width="11.42578125" style="65" customWidth="1"/>
    <col min="8702" max="8702" width="7.85546875" style="65"/>
    <col min="8703" max="8703" width="6.42578125" style="65" customWidth="1"/>
    <col min="8704" max="8704" width="17.5703125" style="65" customWidth="1"/>
    <col min="8705" max="8705" width="26.42578125" style="65" customWidth="1"/>
    <col min="8706" max="8706" width="11.140625" style="65" customWidth="1"/>
    <col min="8707" max="8707" width="12.85546875" style="65" customWidth="1"/>
    <col min="8708" max="8708" width="11.42578125" style="65" bestFit="1" customWidth="1"/>
    <col min="8709" max="8709" width="8.140625" style="65" customWidth="1"/>
    <col min="8710" max="8710" width="5.85546875" style="65" customWidth="1"/>
    <col min="8711" max="8711" width="6.5703125" style="65" customWidth="1"/>
    <col min="8712" max="8712" width="9.5703125" style="65" customWidth="1"/>
    <col min="8713" max="8713" width="13.42578125" style="65" customWidth="1"/>
    <col min="8714" max="8957" width="11.42578125" style="65" customWidth="1"/>
    <col min="8958" max="8958" width="7.85546875" style="65"/>
    <col min="8959" max="8959" width="6.42578125" style="65" customWidth="1"/>
    <col min="8960" max="8960" width="17.5703125" style="65" customWidth="1"/>
    <col min="8961" max="8961" width="26.42578125" style="65" customWidth="1"/>
    <col min="8962" max="8962" width="11.140625" style="65" customWidth="1"/>
    <col min="8963" max="8963" width="12.85546875" style="65" customWidth="1"/>
    <col min="8964" max="8964" width="11.42578125" style="65" bestFit="1" customWidth="1"/>
    <col min="8965" max="8965" width="8.140625" style="65" customWidth="1"/>
    <col min="8966" max="8966" width="5.85546875" style="65" customWidth="1"/>
    <col min="8967" max="8967" width="6.5703125" style="65" customWidth="1"/>
    <col min="8968" max="8968" width="9.5703125" style="65" customWidth="1"/>
    <col min="8969" max="8969" width="13.42578125" style="65" customWidth="1"/>
    <col min="8970" max="9213" width="11.42578125" style="65" customWidth="1"/>
    <col min="9214" max="9214" width="7.85546875" style="65"/>
    <col min="9215" max="9215" width="6.42578125" style="65" customWidth="1"/>
    <col min="9216" max="9216" width="17.5703125" style="65" customWidth="1"/>
    <col min="9217" max="9217" width="26.42578125" style="65" customWidth="1"/>
    <col min="9218" max="9218" width="11.140625" style="65" customWidth="1"/>
    <col min="9219" max="9219" width="12.85546875" style="65" customWidth="1"/>
    <col min="9220" max="9220" width="11.42578125" style="65" bestFit="1" customWidth="1"/>
    <col min="9221" max="9221" width="8.140625" style="65" customWidth="1"/>
    <col min="9222" max="9222" width="5.85546875" style="65" customWidth="1"/>
    <col min="9223" max="9223" width="6.5703125" style="65" customWidth="1"/>
    <col min="9224" max="9224" width="9.5703125" style="65" customWidth="1"/>
    <col min="9225" max="9225" width="13.42578125" style="65" customWidth="1"/>
    <col min="9226" max="9469" width="11.42578125" style="65" customWidth="1"/>
    <col min="9470" max="9470" width="7.85546875" style="65"/>
    <col min="9471" max="9471" width="6.42578125" style="65" customWidth="1"/>
    <col min="9472" max="9472" width="17.5703125" style="65" customWidth="1"/>
    <col min="9473" max="9473" width="26.42578125" style="65" customWidth="1"/>
    <col min="9474" max="9474" width="11.140625" style="65" customWidth="1"/>
    <col min="9475" max="9475" width="12.85546875" style="65" customWidth="1"/>
    <col min="9476" max="9476" width="11.42578125" style="65" bestFit="1" customWidth="1"/>
    <col min="9477" max="9477" width="8.140625" style="65" customWidth="1"/>
    <col min="9478" max="9478" width="5.85546875" style="65" customWidth="1"/>
    <col min="9479" max="9479" width="6.5703125" style="65" customWidth="1"/>
    <col min="9480" max="9480" width="9.5703125" style="65" customWidth="1"/>
    <col min="9481" max="9481" width="13.42578125" style="65" customWidth="1"/>
    <col min="9482" max="9725" width="11.42578125" style="65" customWidth="1"/>
    <col min="9726" max="9726" width="7.85546875" style="65"/>
    <col min="9727" max="9727" width="6.42578125" style="65" customWidth="1"/>
    <col min="9728" max="9728" width="17.5703125" style="65" customWidth="1"/>
    <col min="9729" max="9729" width="26.42578125" style="65" customWidth="1"/>
    <col min="9730" max="9730" width="11.140625" style="65" customWidth="1"/>
    <col min="9731" max="9731" width="12.85546875" style="65" customWidth="1"/>
    <col min="9732" max="9732" width="11.42578125" style="65" bestFit="1" customWidth="1"/>
    <col min="9733" max="9733" width="8.140625" style="65" customWidth="1"/>
    <col min="9734" max="9734" width="5.85546875" style="65" customWidth="1"/>
    <col min="9735" max="9735" width="6.5703125" style="65" customWidth="1"/>
    <col min="9736" max="9736" width="9.5703125" style="65" customWidth="1"/>
    <col min="9737" max="9737" width="13.42578125" style="65" customWidth="1"/>
    <col min="9738" max="9981" width="11.42578125" style="65" customWidth="1"/>
    <col min="9982" max="9982" width="7.85546875" style="65"/>
    <col min="9983" max="9983" width="6.42578125" style="65" customWidth="1"/>
    <col min="9984" max="9984" width="17.5703125" style="65" customWidth="1"/>
    <col min="9985" max="9985" width="26.42578125" style="65" customWidth="1"/>
    <col min="9986" max="9986" width="11.140625" style="65" customWidth="1"/>
    <col min="9987" max="9987" width="12.85546875" style="65" customWidth="1"/>
    <col min="9988" max="9988" width="11.42578125" style="65" bestFit="1" customWidth="1"/>
    <col min="9989" max="9989" width="8.140625" style="65" customWidth="1"/>
    <col min="9990" max="9990" width="5.85546875" style="65" customWidth="1"/>
    <col min="9991" max="9991" width="6.5703125" style="65" customWidth="1"/>
    <col min="9992" max="9992" width="9.5703125" style="65" customWidth="1"/>
    <col min="9993" max="9993" width="13.42578125" style="65" customWidth="1"/>
    <col min="9994" max="10237" width="11.42578125" style="65" customWidth="1"/>
    <col min="10238" max="10238" width="7.85546875" style="65"/>
    <col min="10239" max="10239" width="6.42578125" style="65" customWidth="1"/>
    <col min="10240" max="10240" width="17.5703125" style="65" customWidth="1"/>
    <col min="10241" max="10241" width="26.42578125" style="65" customWidth="1"/>
    <col min="10242" max="10242" width="11.140625" style="65" customWidth="1"/>
    <col min="10243" max="10243" width="12.85546875" style="65" customWidth="1"/>
    <col min="10244" max="10244" width="11.42578125" style="65" bestFit="1" customWidth="1"/>
    <col min="10245" max="10245" width="8.140625" style="65" customWidth="1"/>
    <col min="10246" max="10246" width="5.85546875" style="65" customWidth="1"/>
    <col min="10247" max="10247" width="6.5703125" style="65" customWidth="1"/>
    <col min="10248" max="10248" width="9.5703125" style="65" customWidth="1"/>
    <col min="10249" max="10249" width="13.42578125" style="65" customWidth="1"/>
    <col min="10250" max="10493" width="11.42578125" style="65" customWidth="1"/>
    <col min="10494" max="10494" width="7.85546875" style="65"/>
    <col min="10495" max="10495" width="6.42578125" style="65" customWidth="1"/>
    <col min="10496" max="10496" width="17.5703125" style="65" customWidth="1"/>
    <col min="10497" max="10497" width="26.42578125" style="65" customWidth="1"/>
    <col min="10498" max="10498" width="11.140625" style="65" customWidth="1"/>
    <col min="10499" max="10499" width="12.85546875" style="65" customWidth="1"/>
    <col min="10500" max="10500" width="11.42578125" style="65" bestFit="1" customWidth="1"/>
    <col min="10501" max="10501" width="8.140625" style="65" customWidth="1"/>
    <col min="10502" max="10502" width="5.85546875" style="65" customWidth="1"/>
    <col min="10503" max="10503" width="6.5703125" style="65" customWidth="1"/>
    <col min="10504" max="10504" width="9.5703125" style="65" customWidth="1"/>
    <col min="10505" max="10505" width="13.42578125" style="65" customWidth="1"/>
    <col min="10506" max="10749" width="11.42578125" style="65" customWidth="1"/>
    <col min="10750" max="10750" width="7.85546875" style="65"/>
    <col min="10751" max="10751" width="6.42578125" style="65" customWidth="1"/>
    <col min="10752" max="10752" width="17.5703125" style="65" customWidth="1"/>
    <col min="10753" max="10753" width="26.42578125" style="65" customWidth="1"/>
    <col min="10754" max="10754" width="11.140625" style="65" customWidth="1"/>
    <col min="10755" max="10755" width="12.85546875" style="65" customWidth="1"/>
    <col min="10756" max="10756" width="11.42578125" style="65" bestFit="1" customWidth="1"/>
    <col min="10757" max="10757" width="8.140625" style="65" customWidth="1"/>
    <col min="10758" max="10758" width="5.85546875" style="65" customWidth="1"/>
    <col min="10759" max="10759" width="6.5703125" style="65" customWidth="1"/>
    <col min="10760" max="10760" width="9.5703125" style="65" customWidth="1"/>
    <col min="10761" max="10761" width="13.42578125" style="65" customWidth="1"/>
    <col min="10762" max="11005" width="11.42578125" style="65" customWidth="1"/>
    <col min="11006" max="11006" width="7.85546875" style="65"/>
    <col min="11007" max="11007" width="6.42578125" style="65" customWidth="1"/>
    <col min="11008" max="11008" width="17.5703125" style="65" customWidth="1"/>
    <col min="11009" max="11009" width="26.42578125" style="65" customWidth="1"/>
    <col min="11010" max="11010" width="11.140625" style="65" customWidth="1"/>
    <col min="11011" max="11011" width="12.85546875" style="65" customWidth="1"/>
    <col min="11012" max="11012" width="11.42578125" style="65" bestFit="1" customWidth="1"/>
    <col min="11013" max="11013" width="8.140625" style="65" customWidth="1"/>
    <col min="11014" max="11014" width="5.85546875" style="65" customWidth="1"/>
    <col min="11015" max="11015" width="6.5703125" style="65" customWidth="1"/>
    <col min="11016" max="11016" width="9.5703125" style="65" customWidth="1"/>
    <col min="11017" max="11017" width="13.42578125" style="65" customWidth="1"/>
    <col min="11018" max="11261" width="11.42578125" style="65" customWidth="1"/>
    <col min="11262" max="11262" width="7.85546875" style="65"/>
    <col min="11263" max="11263" width="6.42578125" style="65" customWidth="1"/>
    <col min="11264" max="11264" width="17.5703125" style="65" customWidth="1"/>
    <col min="11265" max="11265" width="26.42578125" style="65" customWidth="1"/>
    <col min="11266" max="11266" width="11.140625" style="65" customWidth="1"/>
    <col min="11267" max="11267" width="12.85546875" style="65" customWidth="1"/>
    <col min="11268" max="11268" width="11.42578125" style="65" bestFit="1" customWidth="1"/>
    <col min="11269" max="11269" width="8.140625" style="65" customWidth="1"/>
    <col min="11270" max="11270" width="5.85546875" style="65" customWidth="1"/>
    <col min="11271" max="11271" width="6.5703125" style="65" customWidth="1"/>
    <col min="11272" max="11272" width="9.5703125" style="65" customWidth="1"/>
    <col min="11273" max="11273" width="13.42578125" style="65" customWidth="1"/>
    <col min="11274" max="11517" width="11.42578125" style="65" customWidth="1"/>
    <col min="11518" max="11518" width="7.85546875" style="65"/>
    <col min="11519" max="11519" width="6.42578125" style="65" customWidth="1"/>
    <col min="11520" max="11520" width="17.5703125" style="65" customWidth="1"/>
    <col min="11521" max="11521" width="26.42578125" style="65" customWidth="1"/>
    <col min="11522" max="11522" width="11.140625" style="65" customWidth="1"/>
    <col min="11523" max="11523" width="12.85546875" style="65" customWidth="1"/>
    <col min="11524" max="11524" width="11.42578125" style="65" bestFit="1" customWidth="1"/>
    <col min="11525" max="11525" width="8.140625" style="65" customWidth="1"/>
    <col min="11526" max="11526" width="5.85546875" style="65" customWidth="1"/>
    <col min="11527" max="11527" width="6.5703125" style="65" customWidth="1"/>
    <col min="11528" max="11528" width="9.5703125" style="65" customWidth="1"/>
    <col min="11529" max="11529" width="13.42578125" style="65" customWidth="1"/>
    <col min="11530" max="11773" width="11.42578125" style="65" customWidth="1"/>
    <col min="11774" max="11774" width="7.85546875" style="65"/>
    <col min="11775" max="11775" width="6.42578125" style="65" customWidth="1"/>
    <col min="11776" max="11776" width="17.5703125" style="65" customWidth="1"/>
    <col min="11777" max="11777" width="26.42578125" style="65" customWidth="1"/>
    <col min="11778" max="11778" width="11.140625" style="65" customWidth="1"/>
    <col min="11779" max="11779" width="12.85546875" style="65" customWidth="1"/>
    <col min="11780" max="11780" width="11.42578125" style="65" bestFit="1" customWidth="1"/>
    <col min="11781" max="11781" width="8.140625" style="65" customWidth="1"/>
    <col min="11782" max="11782" width="5.85546875" style="65" customWidth="1"/>
    <col min="11783" max="11783" width="6.5703125" style="65" customWidth="1"/>
    <col min="11784" max="11784" width="9.5703125" style="65" customWidth="1"/>
    <col min="11785" max="11785" width="13.42578125" style="65" customWidth="1"/>
    <col min="11786" max="12029" width="11.42578125" style="65" customWidth="1"/>
    <col min="12030" max="12030" width="7.85546875" style="65"/>
    <col min="12031" max="12031" width="6.42578125" style="65" customWidth="1"/>
    <col min="12032" max="12032" width="17.5703125" style="65" customWidth="1"/>
    <col min="12033" max="12033" width="26.42578125" style="65" customWidth="1"/>
    <col min="12034" max="12034" width="11.140625" style="65" customWidth="1"/>
    <col min="12035" max="12035" width="12.85546875" style="65" customWidth="1"/>
    <col min="12036" max="12036" width="11.42578125" style="65" bestFit="1" customWidth="1"/>
    <col min="12037" max="12037" width="8.140625" style="65" customWidth="1"/>
    <col min="12038" max="12038" width="5.85546875" style="65" customWidth="1"/>
    <col min="12039" max="12039" width="6.5703125" style="65" customWidth="1"/>
    <col min="12040" max="12040" width="9.5703125" style="65" customWidth="1"/>
    <col min="12041" max="12041" width="13.42578125" style="65" customWidth="1"/>
    <col min="12042" max="12285" width="11.42578125" style="65" customWidth="1"/>
    <col min="12286" max="12286" width="7.85546875" style="65"/>
    <col min="12287" max="12287" width="6.42578125" style="65" customWidth="1"/>
    <col min="12288" max="12288" width="17.5703125" style="65" customWidth="1"/>
    <col min="12289" max="12289" width="26.42578125" style="65" customWidth="1"/>
    <col min="12290" max="12290" width="11.140625" style="65" customWidth="1"/>
    <col min="12291" max="12291" width="12.85546875" style="65" customWidth="1"/>
    <col min="12292" max="12292" width="11.42578125" style="65" bestFit="1" customWidth="1"/>
    <col min="12293" max="12293" width="8.140625" style="65" customWidth="1"/>
    <col min="12294" max="12294" width="5.85546875" style="65" customWidth="1"/>
    <col min="12295" max="12295" width="6.5703125" style="65" customWidth="1"/>
    <col min="12296" max="12296" width="9.5703125" style="65" customWidth="1"/>
    <col min="12297" max="12297" width="13.42578125" style="65" customWidth="1"/>
    <col min="12298" max="12541" width="11.42578125" style="65" customWidth="1"/>
    <col min="12542" max="12542" width="7.85546875" style="65"/>
    <col min="12543" max="12543" width="6.42578125" style="65" customWidth="1"/>
    <col min="12544" max="12544" width="17.5703125" style="65" customWidth="1"/>
    <col min="12545" max="12545" width="26.42578125" style="65" customWidth="1"/>
    <col min="12546" max="12546" width="11.140625" style="65" customWidth="1"/>
    <col min="12547" max="12547" width="12.85546875" style="65" customWidth="1"/>
    <col min="12548" max="12548" width="11.42578125" style="65" bestFit="1" customWidth="1"/>
    <col min="12549" max="12549" width="8.140625" style="65" customWidth="1"/>
    <col min="12550" max="12550" width="5.85546875" style="65" customWidth="1"/>
    <col min="12551" max="12551" width="6.5703125" style="65" customWidth="1"/>
    <col min="12552" max="12552" width="9.5703125" style="65" customWidth="1"/>
    <col min="12553" max="12553" width="13.42578125" style="65" customWidth="1"/>
    <col min="12554" max="12797" width="11.42578125" style="65" customWidth="1"/>
    <col min="12798" max="12798" width="7.85546875" style="65"/>
    <col min="12799" max="12799" width="6.42578125" style="65" customWidth="1"/>
    <col min="12800" max="12800" width="17.5703125" style="65" customWidth="1"/>
    <col min="12801" max="12801" width="26.42578125" style="65" customWidth="1"/>
    <col min="12802" max="12802" width="11.140625" style="65" customWidth="1"/>
    <col min="12803" max="12803" width="12.85546875" style="65" customWidth="1"/>
    <col min="12804" max="12804" width="11.42578125" style="65" bestFit="1" customWidth="1"/>
    <col min="12805" max="12805" width="8.140625" style="65" customWidth="1"/>
    <col min="12806" max="12806" width="5.85546875" style="65" customWidth="1"/>
    <col min="12807" max="12807" width="6.5703125" style="65" customWidth="1"/>
    <col min="12808" max="12808" width="9.5703125" style="65" customWidth="1"/>
    <col min="12809" max="12809" width="13.42578125" style="65" customWidth="1"/>
    <col min="12810" max="13053" width="11.42578125" style="65" customWidth="1"/>
    <col min="13054" max="13054" width="7.85546875" style="65"/>
    <col min="13055" max="13055" width="6.42578125" style="65" customWidth="1"/>
    <col min="13056" max="13056" width="17.5703125" style="65" customWidth="1"/>
    <col min="13057" max="13057" width="26.42578125" style="65" customWidth="1"/>
    <col min="13058" max="13058" width="11.140625" style="65" customWidth="1"/>
    <col min="13059" max="13059" width="12.85546875" style="65" customWidth="1"/>
    <col min="13060" max="13060" width="11.42578125" style="65" bestFit="1" customWidth="1"/>
    <col min="13061" max="13061" width="8.140625" style="65" customWidth="1"/>
    <col min="13062" max="13062" width="5.85546875" style="65" customWidth="1"/>
    <col min="13063" max="13063" width="6.5703125" style="65" customWidth="1"/>
    <col min="13064" max="13064" width="9.5703125" style="65" customWidth="1"/>
    <col min="13065" max="13065" width="13.42578125" style="65" customWidth="1"/>
    <col min="13066" max="13309" width="11.42578125" style="65" customWidth="1"/>
    <col min="13310" max="13310" width="7.85546875" style="65"/>
    <col min="13311" max="13311" width="6.42578125" style="65" customWidth="1"/>
    <col min="13312" max="13312" width="17.5703125" style="65" customWidth="1"/>
    <col min="13313" max="13313" width="26.42578125" style="65" customWidth="1"/>
    <col min="13314" max="13314" width="11.140625" style="65" customWidth="1"/>
    <col min="13315" max="13315" width="12.85546875" style="65" customWidth="1"/>
    <col min="13316" max="13316" width="11.42578125" style="65" bestFit="1" customWidth="1"/>
    <col min="13317" max="13317" width="8.140625" style="65" customWidth="1"/>
    <col min="13318" max="13318" width="5.85546875" style="65" customWidth="1"/>
    <col min="13319" max="13319" width="6.5703125" style="65" customWidth="1"/>
    <col min="13320" max="13320" width="9.5703125" style="65" customWidth="1"/>
    <col min="13321" max="13321" width="13.42578125" style="65" customWidth="1"/>
    <col min="13322" max="13565" width="11.42578125" style="65" customWidth="1"/>
    <col min="13566" max="13566" width="7.85546875" style="65"/>
    <col min="13567" max="13567" width="6.42578125" style="65" customWidth="1"/>
    <col min="13568" max="13568" width="17.5703125" style="65" customWidth="1"/>
    <col min="13569" max="13569" width="26.42578125" style="65" customWidth="1"/>
    <col min="13570" max="13570" width="11.140625" style="65" customWidth="1"/>
    <col min="13571" max="13571" width="12.85546875" style="65" customWidth="1"/>
    <col min="13572" max="13572" width="11.42578125" style="65" bestFit="1" customWidth="1"/>
    <col min="13573" max="13573" width="8.140625" style="65" customWidth="1"/>
    <col min="13574" max="13574" width="5.85546875" style="65" customWidth="1"/>
    <col min="13575" max="13575" width="6.5703125" style="65" customWidth="1"/>
    <col min="13576" max="13576" width="9.5703125" style="65" customWidth="1"/>
    <col min="13577" max="13577" width="13.42578125" style="65" customWidth="1"/>
    <col min="13578" max="13821" width="11.42578125" style="65" customWidth="1"/>
    <col min="13822" max="13822" width="7.85546875" style="65"/>
    <col min="13823" max="13823" width="6.42578125" style="65" customWidth="1"/>
    <col min="13824" max="13824" width="17.5703125" style="65" customWidth="1"/>
    <col min="13825" max="13825" width="26.42578125" style="65" customWidth="1"/>
    <col min="13826" max="13826" width="11.140625" style="65" customWidth="1"/>
    <col min="13827" max="13827" width="12.85546875" style="65" customWidth="1"/>
    <col min="13828" max="13828" width="11.42578125" style="65" bestFit="1" customWidth="1"/>
    <col min="13829" max="13829" width="8.140625" style="65" customWidth="1"/>
    <col min="13830" max="13830" width="5.85546875" style="65" customWidth="1"/>
    <col min="13831" max="13831" width="6.5703125" style="65" customWidth="1"/>
    <col min="13832" max="13832" width="9.5703125" style="65" customWidth="1"/>
    <col min="13833" max="13833" width="13.42578125" style="65" customWidth="1"/>
    <col min="13834" max="14077" width="11.42578125" style="65" customWidth="1"/>
    <col min="14078" max="14078" width="7.85546875" style="65"/>
    <col min="14079" max="14079" width="6.42578125" style="65" customWidth="1"/>
    <col min="14080" max="14080" width="17.5703125" style="65" customWidth="1"/>
    <col min="14081" max="14081" width="26.42578125" style="65" customWidth="1"/>
    <col min="14082" max="14082" width="11.140625" style="65" customWidth="1"/>
    <col min="14083" max="14083" width="12.85546875" style="65" customWidth="1"/>
    <col min="14084" max="14084" width="11.42578125" style="65" bestFit="1" customWidth="1"/>
    <col min="14085" max="14085" width="8.140625" style="65" customWidth="1"/>
    <col min="14086" max="14086" width="5.85546875" style="65" customWidth="1"/>
    <col min="14087" max="14087" width="6.5703125" style="65" customWidth="1"/>
    <col min="14088" max="14088" width="9.5703125" style="65" customWidth="1"/>
    <col min="14089" max="14089" width="13.42578125" style="65" customWidth="1"/>
    <col min="14090" max="14333" width="11.42578125" style="65" customWidth="1"/>
    <col min="14334" max="14334" width="7.85546875" style="65"/>
    <col min="14335" max="14335" width="6.42578125" style="65" customWidth="1"/>
    <col min="14336" max="14336" width="17.5703125" style="65" customWidth="1"/>
    <col min="14337" max="14337" width="26.42578125" style="65" customWidth="1"/>
    <col min="14338" max="14338" width="11.140625" style="65" customWidth="1"/>
    <col min="14339" max="14339" width="12.85546875" style="65" customWidth="1"/>
    <col min="14340" max="14340" width="11.42578125" style="65" bestFit="1" customWidth="1"/>
    <col min="14341" max="14341" width="8.140625" style="65" customWidth="1"/>
    <col min="14342" max="14342" width="5.85546875" style="65" customWidth="1"/>
    <col min="14343" max="14343" width="6.5703125" style="65" customWidth="1"/>
    <col min="14344" max="14344" width="9.5703125" style="65" customWidth="1"/>
    <col min="14345" max="14345" width="13.42578125" style="65" customWidth="1"/>
    <col min="14346" max="14589" width="11.42578125" style="65" customWidth="1"/>
    <col min="14590" max="14590" width="7.85546875" style="65"/>
    <col min="14591" max="14591" width="6.42578125" style="65" customWidth="1"/>
    <col min="14592" max="14592" width="17.5703125" style="65" customWidth="1"/>
    <col min="14593" max="14593" width="26.42578125" style="65" customWidth="1"/>
    <col min="14594" max="14594" width="11.140625" style="65" customWidth="1"/>
    <col min="14595" max="14595" width="12.85546875" style="65" customWidth="1"/>
    <col min="14596" max="14596" width="11.42578125" style="65" bestFit="1" customWidth="1"/>
    <col min="14597" max="14597" width="8.140625" style="65" customWidth="1"/>
    <col min="14598" max="14598" width="5.85546875" style="65" customWidth="1"/>
    <col min="14599" max="14599" width="6.5703125" style="65" customWidth="1"/>
    <col min="14600" max="14600" width="9.5703125" style="65" customWidth="1"/>
    <col min="14601" max="14601" width="13.42578125" style="65" customWidth="1"/>
    <col min="14602" max="14845" width="11.42578125" style="65" customWidth="1"/>
    <col min="14846" max="14846" width="7.85546875" style="65"/>
    <col min="14847" max="14847" width="6.42578125" style="65" customWidth="1"/>
    <col min="14848" max="14848" width="17.5703125" style="65" customWidth="1"/>
    <col min="14849" max="14849" width="26.42578125" style="65" customWidth="1"/>
    <col min="14850" max="14850" width="11.140625" style="65" customWidth="1"/>
    <col min="14851" max="14851" width="12.85546875" style="65" customWidth="1"/>
    <col min="14852" max="14852" width="11.42578125" style="65" bestFit="1" customWidth="1"/>
    <col min="14853" max="14853" width="8.140625" style="65" customWidth="1"/>
    <col min="14854" max="14854" width="5.85546875" style="65" customWidth="1"/>
    <col min="14855" max="14855" width="6.5703125" style="65" customWidth="1"/>
    <col min="14856" max="14856" width="9.5703125" style="65" customWidth="1"/>
    <col min="14857" max="14857" width="13.42578125" style="65" customWidth="1"/>
    <col min="14858" max="15101" width="11.42578125" style="65" customWidth="1"/>
    <col min="15102" max="15102" width="7.85546875" style="65"/>
    <col min="15103" max="15103" width="6.42578125" style="65" customWidth="1"/>
    <col min="15104" max="15104" width="17.5703125" style="65" customWidth="1"/>
    <col min="15105" max="15105" width="26.42578125" style="65" customWidth="1"/>
    <col min="15106" max="15106" width="11.140625" style="65" customWidth="1"/>
    <col min="15107" max="15107" width="12.85546875" style="65" customWidth="1"/>
    <col min="15108" max="15108" width="11.42578125" style="65" bestFit="1" customWidth="1"/>
    <col min="15109" max="15109" width="8.140625" style="65" customWidth="1"/>
    <col min="15110" max="15110" width="5.85546875" style="65" customWidth="1"/>
    <col min="15111" max="15111" width="6.5703125" style="65" customWidth="1"/>
    <col min="15112" max="15112" width="9.5703125" style="65" customWidth="1"/>
    <col min="15113" max="15113" width="13.42578125" style="65" customWidth="1"/>
    <col min="15114" max="15357" width="11.42578125" style="65" customWidth="1"/>
    <col min="15358" max="15358" width="7.85546875" style="65"/>
    <col min="15359" max="15359" width="6.42578125" style="65" customWidth="1"/>
    <col min="15360" max="15360" width="17.5703125" style="65" customWidth="1"/>
    <col min="15361" max="15361" width="26.42578125" style="65" customWidth="1"/>
    <col min="15362" max="15362" width="11.140625" style="65" customWidth="1"/>
    <col min="15363" max="15363" width="12.85546875" style="65" customWidth="1"/>
    <col min="15364" max="15364" width="11.42578125" style="65" bestFit="1" customWidth="1"/>
    <col min="15365" max="15365" width="8.140625" style="65" customWidth="1"/>
    <col min="15366" max="15366" width="5.85546875" style="65" customWidth="1"/>
    <col min="15367" max="15367" width="6.5703125" style="65" customWidth="1"/>
    <col min="15368" max="15368" width="9.5703125" style="65" customWidth="1"/>
    <col min="15369" max="15369" width="13.42578125" style="65" customWidth="1"/>
    <col min="15370" max="15613" width="11.42578125" style="65" customWidth="1"/>
    <col min="15614" max="15614" width="7.85546875" style="65"/>
    <col min="15615" max="15615" width="6.42578125" style="65" customWidth="1"/>
    <col min="15616" max="15616" width="17.5703125" style="65" customWidth="1"/>
    <col min="15617" max="15617" width="26.42578125" style="65" customWidth="1"/>
    <col min="15618" max="15618" width="11.140625" style="65" customWidth="1"/>
    <col min="15619" max="15619" width="12.85546875" style="65" customWidth="1"/>
    <col min="15620" max="15620" width="11.42578125" style="65" bestFit="1" customWidth="1"/>
    <col min="15621" max="15621" width="8.140625" style="65" customWidth="1"/>
    <col min="15622" max="15622" width="5.85546875" style="65" customWidth="1"/>
    <col min="15623" max="15623" width="6.5703125" style="65" customWidth="1"/>
    <col min="15624" max="15624" width="9.5703125" style="65" customWidth="1"/>
    <col min="15625" max="15625" width="13.42578125" style="65" customWidth="1"/>
    <col min="15626" max="15869" width="11.42578125" style="65" customWidth="1"/>
    <col min="15870" max="15870" width="7.85546875" style="65"/>
    <col min="15871" max="15871" width="6.42578125" style="65" customWidth="1"/>
    <col min="15872" max="15872" width="17.5703125" style="65" customWidth="1"/>
    <col min="15873" max="15873" width="26.42578125" style="65" customWidth="1"/>
    <col min="15874" max="15874" width="11.140625" style="65" customWidth="1"/>
    <col min="15875" max="15875" width="12.85546875" style="65" customWidth="1"/>
    <col min="15876" max="15876" width="11.42578125" style="65" bestFit="1" customWidth="1"/>
    <col min="15877" max="15877" width="8.140625" style="65" customWidth="1"/>
    <col min="15878" max="15878" width="5.85546875" style="65" customWidth="1"/>
    <col min="15879" max="15879" width="6.5703125" style="65" customWidth="1"/>
    <col min="15880" max="15880" width="9.5703125" style="65" customWidth="1"/>
    <col min="15881" max="15881" width="13.42578125" style="65" customWidth="1"/>
    <col min="15882" max="16125" width="11.42578125" style="65" customWidth="1"/>
    <col min="16126" max="16126" width="7.85546875" style="65"/>
    <col min="16127" max="16127" width="6.42578125" style="65" customWidth="1"/>
    <col min="16128" max="16128" width="17.5703125" style="65" customWidth="1"/>
    <col min="16129" max="16129" width="26.42578125" style="65" customWidth="1"/>
    <col min="16130" max="16130" width="11.140625" style="65" customWidth="1"/>
    <col min="16131" max="16131" width="12.85546875" style="65" customWidth="1"/>
    <col min="16132" max="16132" width="11.42578125" style="65" bestFit="1" customWidth="1"/>
    <col min="16133" max="16133" width="8.140625" style="65" customWidth="1"/>
    <col min="16134" max="16134" width="5.85546875" style="65" customWidth="1"/>
    <col min="16135" max="16135" width="6.5703125" style="65" customWidth="1"/>
    <col min="16136" max="16136" width="9.5703125" style="65" customWidth="1"/>
    <col min="16137" max="16137" width="13.42578125" style="65" customWidth="1"/>
    <col min="16138" max="16381" width="11.42578125" style="65" customWidth="1"/>
    <col min="16382" max="16384" width="7.85546875" style="65"/>
  </cols>
  <sheetData>
    <row r="1" spans="1:36" ht="15" thickBot="1">
      <c r="A1" s="112"/>
      <c r="B1" s="860" t="s">
        <v>0</v>
      </c>
      <c r="C1" s="861"/>
      <c r="D1" s="486" t="s">
        <v>205</v>
      </c>
      <c r="E1" s="862" t="s">
        <v>31</v>
      </c>
      <c r="F1" s="863"/>
      <c r="G1" s="862" t="s">
        <v>6</v>
      </c>
      <c r="H1" s="864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</row>
    <row r="2" spans="1:36" ht="27" customHeight="1" thickBot="1">
      <c r="A2" s="112"/>
      <c r="B2" s="865" t="str">
        <f>'Time Sheet - Shop - Site '!H2</f>
        <v>Nom complet</v>
      </c>
      <c r="C2" s="866"/>
      <c r="D2" s="522" t="str">
        <f>'Time Sheet - Shop - Site '!B2</f>
        <v>QC0000</v>
      </c>
      <c r="E2" s="867">
        <f>LOOKUP(G2,Period!A3:A55,Period!C3:C55)</f>
        <v>45661</v>
      </c>
      <c r="F2" s="868"/>
      <c r="G2" s="869">
        <v>2</v>
      </c>
      <c r="H2" s="870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</row>
    <row r="3" spans="1:36" ht="21" thickBot="1">
      <c r="A3" s="112"/>
      <c r="B3" s="425"/>
      <c r="C3" s="111"/>
      <c r="D3" s="520"/>
      <c r="E3" s="114"/>
      <c r="F3" s="76"/>
      <c r="G3" s="115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</row>
    <row r="4" spans="1:36" ht="15" thickBot="1">
      <c r="A4" s="112"/>
      <c r="B4" s="854" t="s">
        <v>170</v>
      </c>
      <c r="C4" s="855"/>
      <c r="D4" s="483" t="s">
        <v>238</v>
      </c>
      <c r="E4" s="484" t="s">
        <v>206</v>
      </c>
      <c r="F4" s="856" t="s">
        <v>204</v>
      </c>
      <c r="G4" s="872"/>
      <c r="H4" s="87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</row>
    <row r="5" spans="1:36" ht="21" thickBot="1">
      <c r="A5" s="112"/>
      <c r="B5" s="858" t="str">
        <f>'Time Sheet - Shop - Site '!H5</f>
        <v>Nom</v>
      </c>
      <c r="C5" s="859"/>
      <c r="D5" s="521">
        <f>'Time Sheet - Shop - Site '!B5</f>
        <v>0</v>
      </c>
      <c r="E5" s="485"/>
      <c r="F5" s="857"/>
      <c r="G5" s="873"/>
      <c r="H5" s="873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</row>
    <row r="6" spans="1:36">
      <c r="B6" s="112"/>
      <c r="C6" s="112"/>
      <c r="D6" s="112"/>
      <c r="E6" s="112"/>
      <c r="G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</row>
    <row r="7" spans="1:36">
      <c r="A7" s="874" t="s">
        <v>21</v>
      </c>
      <c r="B7" s="874"/>
      <c r="C7" s="874"/>
      <c r="D7" s="874"/>
      <c r="E7" s="874"/>
      <c r="F7" s="874"/>
      <c r="G7" s="874"/>
      <c r="H7" s="874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</row>
    <row r="8" spans="1:36">
      <c r="A8" s="874"/>
      <c r="B8" s="874"/>
      <c r="C8" s="874"/>
      <c r="D8" s="874"/>
      <c r="E8" s="874"/>
      <c r="F8" s="874"/>
      <c r="G8" s="874"/>
      <c r="H8" s="874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</row>
    <row r="9" spans="1:36">
      <c r="A9" s="112"/>
      <c r="B9" s="113"/>
      <c r="C9" s="113"/>
      <c r="D9" s="113"/>
      <c r="E9" s="113"/>
      <c r="F9" s="113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</row>
    <row r="10" spans="1:36">
      <c r="A10" s="112"/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</row>
    <row r="11" spans="1:36" ht="70.5" thickBot="1">
      <c r="B11" s="77" t="s">
        <v>76</v>
      </c>
      <c r="C11" s="78" t="s">
        <v>3</v>
      </c>
      <c r="D11" s="79" t="s">
        <v>77</v>
      </c>
      <c r="E11" s="80" t="s">
        <v>78</v>
      </c>
      <c r="F11" s="81" t="s">
        <v>79</v>
      </c>
      <c r="G11" s="112"/>
      <c r="H11" s="116" t="s">
        <v>80</v>
      </c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</row>
    <row r="12" spans="1:36" ht="21" customHeight="1">
      <c r="A12" s="112"/>
      <c r="B12" s="82" t="s">
        <v>81</v>
      </c>
      <c r="C12" s="83">
        <f t="shared" ref="C12:C17" si="0">C13-1</f>
        <v>45655</v>
      </c>
      <c r="D12" s="67"/>
      <c r="E12" s="68"/>
      <c r="F12" s="69"/>
      <c r="G12" s="875"/>
      <c r="H12" s="876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</row>
    <row r="13" spans="1:36" ht="21" customHeight="1">
      <c r="A13" s="112"/>
      <c r="B13" s="82" t="s">
        <v>82</v>
      </c>
      <c r="C13" s="83">
        <f t="shared" si="0"/>
        <v>45656</v>
      </c>
      <c r="D13" s="70"/>
      <c r="E13" s="71"/>
      <c r="F13" s="72"/>
      <c r="G13" s="875"/>
      <c r="H13" s="876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</row>
    <row r="14" spans="1:36" ht="21" customHeight="1">
      <c r="A14" s="112"/>
      <c r="B14" s="82" t="s">
        <v>83</v>
      </c>
      <c r="C14" s="83">
        <f t="shared" si="0"/>
        <v>45657</v>
      </c>
      <c r="D14" s="70"/>
      <c r="E14" s="71"/>
      <c r="F14" s="72"/>
      <c r="G14" s="875"/>
      <c r="H14" s="876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</row>
    <row r="15" spans="1:36" ht="21" customHeight="1">
      <c r="A15" s="112"/>
      <c r="B15" s="82" t="s">
        <v>84</v>
      </c>
      <c r="C15" s="83">
        <f t="shared" si="0"/>
        <v>45658</v>
      </c>
      <c r="D15" s="70"/>
      <c r="E15" s="71"/>
      <c r="F15" s="72">
        <v>0</v>
      </c>
      <c r="G15" s="875"/>
      <c r="H15" s="876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</row>
    <row r="16" spans="1:36" ht="21" customHeight="1">
      <c r="A16" s="112"/>
      <c r="B16" s="82" t="s">
        <v>85</v>
      </c>
      <c r="C16" s="83">
        <f t="shared" si="0"/>
        <v>45659</v>
      </c>
      <c r="D16" s="70"/>
      <c r="E16" s="71"/>
      <c r="F16" s="72"/>
      <c r="G16" s="875"/>
      <c r="H16" s="876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</row>
    <row r="17" spans="1:36" ht="21" customHeight="1">
      <c r="A17" s="112"/>
      <c r="B17" s="82" t="s">
        <v>86</v>
      </c>
      <c r="C17" s="83">
        <f t="shared" si="0"/>
        <v>45660</v>
      </c>
      <c r="D17" s="70"/>
      <c r="E17" s="71"/>
      <c r="F17" s="72"/>
      <c r="G17" s="875"/>
      <c r="H17" s="876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</row>
    <row r="18" spans="1:36" ht="21" customHeight="1" thickBot="1">
      <c r="A18" s="112"/>
      <c r="B18" s="84" t="s">
        <v>87</v>
      </c>
      <c r="C18" s="85">
        <f>E2</f>
        <v>45661</v>
      </c>
      <c r="D18" s="73"/>
      <c r="E18" s="74"/>
      <c r="F18" s="75"/>
      <c r="G18" s="877"/>
      <c r="H18" s="878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</row>
    <row r="19" spans="1:36" ht="18.75" thickBot="1">
      <c r="A19" s="112"/>
      <c r="B19" s="565"/>
      <c r="C19" s="566" t="s">
        <v>1</v>
      </c>
      <c r="D19" s="567">
        <f>COUNTIF(D12:D18,"X")</f>
        <v>0</v>
      </c>
      <c r="E19" s="568">
        <f t="shared" ref="E19:F19" si="1">COUNTIF(E12:E18,"X")</f>
        <v>0</v>
      </c>
      <c r="F19" s="569">
        <f t="shared" si="1"/>
        <v>0</v>
      </c>
      <c r="G19" s="570"/>
      <c r="H19" s="571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</row>
    <row r="20" spans="1:36" ht="18">
      <c r="A20" s="112"/>
      <c r="B20" s="122"/>
      <c r="C20" s="123" t="s">
        <v>88</v>
      </c>
      <c r="D20" s="124">
        <v>14</v>
      </c>
      <c r="E20" s="124">
        <v>23</v>
      </c>
      <c r="F20" s="124">
        <v>23</v>
      </c>
      <c r="G20" s="122"/>
      <c r="H20" s="12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</row>
    <row r="21" spans="1:36" ht="15" thickBot="1">
      <c r="A21" s="112"/>
      <c r="B21" s="122"/>
      <c r="C21" s="122"/>
      <c r="D21" s="125"/>
      <c r="E21" s="122"/>
      <c r="F21" s="122"/>
      <c r="G21" s="122"/>
      <c r="H21" s="12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</row>
    <row r="22" spans="1:36" s="66" customFormat="1" ht="18.75" thickBot="1">
      <c r="A22" s="116"/>
      <c r="B22" s="572"/>
      <c r="C22" s="573" t="s">
        <v>89</v>
      </c>
      <c r="D22" s="574">
        <f>D19*D20</f>
        <v>0</v>
      </c>
      <c r="E22" s="574">
        <f t="shared" ref="E22:F22" si="2">E19*E20</f>
        <v>0</v>
      </c>
      <c r="F22" s="575">
        <f t="shared" si="2"/>
        <v>0</v>
      </c>
      <c r="G22" s="576"/>
      <c r="H22" s="577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</row>
    <row r="23" spans="1:36" ht="18">
      <c r="A23" s="112"/>
      <c r="B23" s="117"/>
      <c r="C23" s="118"/>
      <c r="D23" s="117"/>
      <c r="E23" s="117"/>
      <c r="F23" s="117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</row>
    <row r="24" spans="1:36" ht="18">
      <c r="A24" s="112"/>
      <c r="B24" s="112"/>
      <c r="C24" s="119" t="s">
        <v>90</v>
      </c>
      <c r="D24" s="120"/>
      <c r="E24" s="121">
        <f>SUM(D22:F22)</f>
        <v>0</v>
      </c>
      <c r="F24" s="117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</row>
    <row r="25" spans="1:36">
      <c r="A25" s="112"/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</row>
    <row r="26" spans="1:36" ht="31.5" thickBot="1">
      <c r="B26" s="879"/>
      <c r="C26" s="879"/>
      <c r="D26" s="112"/>
      <c r="E26" s="880" t="str">
        <f>B2</f>
        <v>Nom complet</v>
      </c>
      <c r="F26" s="881"/>
      <c r="G26" s="881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</row>
    <row r="27" spans="1:36">
      <c r="A27" s="112"/>
      <c r="B27" s="871" t="s">
        <v>91</v>
      </c>
      <c r="C27" s="871"/>
      <c r="D27" s="112"/>
      <c r="E27" s="112"/>
      <c r="F27" s="126" t="s">
        <v>92</v>
      </c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</row>
    <row r="28" spans="1:36">
      <c r="A28" s="112"/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</row>
    <row r="29" spans="1:36">
      <c r="A29" s="112"/>
      <c r="B29" s="127" t="s">
        <v>93</v>
      </c>
      <c r="C29" s="128">
        <v>14</v>
      </c>
      <c r="D29" s="127" t="s">
        <v>94</v>
      </c>
      <c r="E29" s="128">
        <v>23</v>
      </c>
      <c r="F29" s="127" t="s">
        <v>79</v>
      </c>
      <c r="G29" s="129">
        <v>23</v>
      </c>
      <c r="H29" s="130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</row>
    <row r="30" spans="1:36">
      <c r="A30" s="112"/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</row>
    <row r="31" spans="1:36">
      <c r="A31" s="112"/>
      <c r="B31" s="131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</row>
    <row r="32" spans="1:36">
      <c r="A32" s="112"/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</row>
    <row r="33" spans="1:36">
      <c r="A33" s="112"/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</row>
    <row r="34" spans="1:36">
      <c r="A34" s="112"/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</row>
    <row r="35" spans="1:36">
      <c r="A35" s="112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</row>
    <row r="36" spans="1:36">
      <c r="A36" s="112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</row>
    <row r="37" spans="1:36">
      <c r="A37" s="112"/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</row>
    <row r="38" spans="1:36">
      <c r="A38" s="112"/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</row>
    <row r="39" spans="1:36">
      <c r="A39" s="112"/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</row>
    <row r="40" spans="1:36">
      <c r="A40" s="112"/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</row>
    <row r="41" spans="1:36">
      <c r="A41" s="112"/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</row>
    <row r="42" spans="1:36">
      <c r="A42" s="112"/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</row>
    <row r="43" spans="1:36">
      <c r="A43" s="112"/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</row>
    <row r="44" spans="1:36">
      <c r="A44" s="112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</row>
    <row r="45" spans="1:36">
      <c r="A45" s="112"/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</row>
    <row r="46" spans="1:36">
      <c r="A46" s="112"/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</row>
    <row r="47" spans="1:36">
      <c r="A47" s="112"/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</row>
    <row r="48" spans="1:36">
      <c r="A48" s="112"/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</row>
    <row r="49" spans="1:36">
      <c r="A49" s="112"/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</row>
    <row r="50" spans="1:36">
      <c r="A50" s="112"/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</row>
    <row r="51" spans="1:36">
      <c r="A51" s="112"/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</row>
    <row r="52" spans="1:36">
      <c r="A52" s="112"/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</row>
    <row r="53" spans="1:36">
      <c r="A53" s="112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</row>
    <row r="54" spans="1:36">
      <c r="A54" s="112"/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</row>
    <row r="55" spans="1:36">
      <c r="A55" s="112"/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</row>
    <row r="56" spans="1:36">
      <c r="A56" s="112"/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</row>
    <row r="57" spans="1:36">
      <c r="A57" s="112"/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</row>
    <row r="58" spans="1:36">
      <c r="A58" s="112"/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</row>
    <row r="59" spans="1:36">
      <c r="A59" s="112"/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112"/>
      <c r="AJ59" s="112"/>
    </row>
    <row r="60" spans="1:36">
      <c r="A60" s="112"/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</row>
    <row r="61" spans="1:36">
      <c r="A61" s="112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</row>
    <row r="62" spans="1:36">
      <c r="A62" s="112"/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</row>
    <row r="63" spans="1:36">
      <c r="A63" s="112"/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</row>
    <row r="64" spans="1:36">
      <c r="A64" s="112"/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</row>
    <row r="65" spans="1:36">
      <c r="A65" s="112"/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2"/>
      <c r="AH65" s="112"/>
      <c r="AI65" s="112"/>
      <c r="AJ65" s="112"/>
    </row>
    <row r="66" spans="1:36">
      <c r="A66" s="112"/>
      <c r="B66" s="112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12"/>
      <c r="AG66" s="112"/>
      <c r="AH66" s="112"/>
      <c r="AI66" s="112"/>
      <c r="AJ66" s="112"/>
    </row>
    <row r="67" spans="1:36">
      <c r="A67" s="112"/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</row>
    <row r="68" spans="1:36">
      <c r="A68" s="112"/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</row>
    <row r="69" spans="1:36">
      <c r="A69" s="112"/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</row>
    <row r="70" spans="1:36">
      <c r="A70" s="112"/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</row>
    <row r="71" spans="1:36">
      <c r="A71" s="112"/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</row>
    <row r="72" spans="1:36">
      <c r="A72" s="112"/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</row>
    <row r="73" spans="1:36">
      <c r="A73" s="112"/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112"/>
      <c r="AI73" s="112"/>
      <c r="AJ73" s="112"/>
    </row>
    <row r="74" spans="1:36">
      <c r="A74" s="112"/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</row>
    <row r="75" spans="1:36">
      <c r="A75" s="112"/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  <c r="AG75" s="112"/>
      <c r="AH75" s="112"/>
      <c r="AI75" s="112"/>
      <c r="AJ75" s="112"/>
    </row>
    <row r="76" spans="1:36">
      <c r="A76" s="112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12"/>
      <c r="AG76" s="112"/>
      <c r="AH76" s="112"/>
      <c r="AI76" s="112"/>
      <c r="AJ76" s="112"/>
    </row>
    <row r="77" spans="1:36">
      <c r="A77" s="112"/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12"/>
      <c r="AG77" s="112"/>
      <c r="AH77" s="112"/>
      <c r="AI77" s="112"/>
      <c r="AJ77" s="112"/>
    </row>
    <row r="78" spans="1:36">
      <c r="A78" s="112"/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12"/>
      <c r="AG78" s="112"/>
      <c r="AH78" s="112"/>
      <c r="AI78" s="112"/>
      <c r="AJ78" s="112"/>
    </row>
    <row r="79" spans="1:36">
      <c r="A79" s="112"/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12"/>
      <c r="AG79" s="112"/>
      <c r="AH79" s="112"/>
      <c r="AI79" s="112"/>
      <c r="AJ79" s="112"/>
    </row>
    <row r="80" spans="1:36">
      <c r="A80" s="112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12"/>
      <c r="AG80" s="112"/>
      <c r="AH80" s="112"/>
      <c r="AI80" s="112"/>
      <c r="AJ80" s="112"/>
    </row>
    <row r="81" spans="1:36">
      <c r="A81" s="112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12"/>
      <c r="AG81" s="112"/>
      <c r="AH81" s="112"/>
      <c r="AI81" s="112"/>
      <c r="AJ81" s="112"/>
    </row>
    <row r="82" spans="1:36">
      <c r="A82" s="112"/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12"/>
      <c r="AG82" s="112"/>
      <c r="AH82" s="112"/>
      <c r="AI82" s="112"/>
      <c r="AJ82" s="112"/>
    </row>
    <row r="83" spans="1:36">
      <c r="A83" s="112"/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12"/>
      <c r="AG83" s="112"/>
      <c r="AH83" s="112"/>
      <c r="AI83" s="112"/>
      <c r="AJ83" s="112"/>
    </row>
    <row r="84" spans="1:36">
      <c r="A84" s="112"/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12"/>
      <c r="AG84" s="112"/>
      <c r="AH84" s="112"/>
      <c r="AI84" s="112"/>
      <c r="AJ84" s="112"/>
    </row>
    <row r="85" spans="1:36">
      <c r="A85" s="112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12"/>
      <c r="AG85" s="112"/>
      <c r="AH85" s="112"/>
      <c r="AI85" s="112"/>
      <c r="AJ85" s="112"/>
    </row>
    <row r="86" spans="1:36">
      <c r="A86" s="112"/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12"/>
      <c r="AG86" s="112"/>
      <c r="AH86" s="112"/>
      <c r="AI86" s="112"/>
      <c r="AJ86" s="112"/>
    </row>
    <row r="87" spans="1:36">
      <c r="A87" s="112"/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12"/>
      <c r="AG87" s="112"/>
      <c r="AH87" s="112"/>
      <c r="AI87" s="112"/>
      <c r="AJ87" s="112"/>
    </row>
    <row r="88" spans="1:36">
      <c r="A88" s="112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12"/>
      <c r="AG88" s="112"/>
      <c r="AH88" s="112"/>
      <c r="AI88" s="112"/>
      <c r="AJ88" s="112"/>
    </row>
    <row r="89" spans="1:36">
      <c r="A89" s="112"/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12"/>
      <c r="AG89" s="112"/>
      <c r="AH89" s="112"/>
      <c r="AI89" s="112"/>
      <c r="AJ89" s="112"/>
    </row>
    <row r="90" spans="1:36">
      <c r="A90" s="112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12"/>
      <c r="AG90" s="112"/>
      <c r="AH90" s="112"/>
      <c r="AI90" s="112"/>
      <c r="AJ90" s="112"/>
    </row>
    <row r="91" spans="1:36">
      <c r="A91" s="112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12"/>
      <c r="AG91" s="112"/>
      <c r="AH91" s="112"/>
      <c r="AI91" s="112"/>
      <c r="AJ91" s="112"/>
    </row>
    <row r="92" spans="1:36">
      <c r="A92" s="112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12"/>
      <c r="AG92" s="112"/>
      <c r="AH92" s="112"/>
      <c r="AI92" s="112"/>
      <c r="AJ92" s="112"/>
    </row>
    <row r="93" spans="1:36">
      <c r="A93" s="112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12"/>
      <c r="AG93" s="112"/>
      <c r="AH93" s="112"/>
      <c r="AI93" s="112"/>
      <c r="AJ93" s="112"/>
    </row>
    <row r="94" spans="1:36">
      <c r="A94" s="112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12"/>
      <c r="AG94" s="112"/>
      <c r="AH94" s="112"/>
      <c r="AI94" s="112"/>
      <c r="AJ94" s="112"/>
    </row>
    <row r="95" spans="1:36">
      <c r="A95" s="112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12"/>
      <c r="AG95" s="112"/>
      <c r="AH95" s="112"/>
      <c r="AI95" s="112"/>
      <c r="AJ95" s="112"/>
    </row>
    <row r="96" spans="1:36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12"/>
      <c r="AG96" s="112"/>
      <c r="AH96" s="112"/>
      <c r="AI96" s="112"/>
      <c r="AJ96" s="112"/>
    </row>
    <row r="97" spans="1:36">
      <c r="A97" s="112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12"/>
      <c r="AG97" s="112"/>
      <c r="AH97" s="112"/>
      <c r="AI97" s="112"/>
      <c r="AJ97" s="112"/>
    </row>
    <row r="98" spans="1:36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12"/>
      <c r="AG98" s="112"/>
      <c r="AH98" s="112"/>
      <c r="AI98" s="112"/>
      <c r="AJ98" s="112"/>
    </row>
    <row r="99" spans="1:36">
      <c r="A99" s="112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12"/>
      <c r="AG99" s="112"/>
      <c r="AH99" s="112"/>
      <c r="AI99" s="112"/>
      <c r="AJ99" s="112"/>
    </row>
    <row r="100" spans="1:36">
      <c r="A100" s="112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12"/>
      <c r="AG100" s="112"/>
      <c r="AH100" s="112"/>
      <c r="AI100" s="112"/>
      <c r="AJ100" s="112"/>
    </row>
    <row r="101" spans="1:36">
      <c r="A101" s="112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12"/>
      <c r="AG101" s="112"/>
      <c r="AH101" s="112"/>
      <c r="AI101" s="112"/>
      <c r="AJ101" s="112"/>
    </row>
    <row r="102" spans="1:36">
      <c r="A102" s="112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12"/>
      <c r="AG102" s="112"/>
      <c r="AH102" s="112"/>
      <c r="AI102" s="112"/>
      <c r="AJ102" s="112"/>
    </row>
    <row r="103" spans="1:36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12"/>
      <c r="AG103" s="112"/>
      <c r="AH103" s="112"/>
      <c r="AI103" s="112"/>
      <c r="AJ103" s="112"/>
    </row>
    <row r="104" spans="1:36">
      <c r="A104" s="112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12"/>
      <c r="AG104" s="112"/>
      <c r="AH104" s="112"/>
      <c r="AI104" s="112"/>
      <c r="AJ104" s="112"/>
    </row>
    <row r="105" spans="1:36">
      <c r="A105" s="112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12"/>
      <c r="AG105" s="112"/>
      <c r="AH105" s="112"/>
      <c r="AI105" s="112"/>
      <c r="AJ105" s="112"/>
    </row>
    <row r="106" spans="1:36">
      <c r="A106" s="112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12"/>
      <c r="AG106" s="112"/>
      <c r="AH106" s="112"/>
      <c r="AI106" s="112"/>
      <c r="AJ106" s="112"/>
    </row>
    <row r="107" spans="1:36">
      <c r="A107" s="112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12"/>
      <c r="AG107" s="112"/>
      <c r="AH107" s="112"/>
      <c r="AI107" s="112"/>
      <c r="AJ107" s="112"/>
    </row>
    <row r="108" spans="1:36">
      <c r="A108" s="112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12"/>
      <c r="AG108" s="112"/>
      <c r="AH108" s="112"/>
      <c r="AI108" s="112"/>
      <c r="AJ108" s="112"/>
    </row>
    <row r="109" spans="1:36">
      <c r="A109" s="112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12"/>
      <c r="AG109" s="112"/>
      <c r="AH109" s="112"/>
      <c r="AI109" s="112"/>
      <c r="AJ109" s="112"/>
    </row>
    <row r="110" spans="1:36">
      <c r="A110" s="112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12"/>
      <c r="AG110" s="112"/>
      <c r="AH110" s="112"/>
      <c r="AI110" s="112"/>
      <c r="AJ110" s="112"/>
    </row>
    <row r="111" spans="1:36">
      <c r="A111" s="112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12"/>
      <c r="AG111" s="112"/>
      <c r="AH111" s="112"/>
      <c r="AI111" s="112"/>
      <c r="AJ111" s="112"/>
    </row>
    <row r="112" spans="1:36">
      <c r="A112" s="112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12"/>
      <c r="AG112" s="112"/>
      <c r="AH112" s="112"/>
      <c r="AI112" s="112"/>
      <c r="AJ112" s="112"/>
    </row>
    <row r="113" spans="1:36">
      <c r="A113" s="112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12"/>
      <c r="AG113" s="112"/>
      <c r="AH113" s="112"/>
      <c r="AI113" s="112"/>
      <c r="AJ113" s="112"/>
    </row>
    <row r="114" spans="1:36">
      <c r="A114" s="112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12"/>
      <c r="AG114" s="112"/>
      <c r="AH114" s="112"/>
      <c r="AI114" s="112"/>
      <c r="AJ114" s="112"/>
    </row>
    <row r="115" spans="1:36">
      <c r="A115" s="112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12"/>
      <c r="AG115" s="112"/>
      <c r="AH115" s="112"/>
      <c r="AI115" s="112"/>
      <c r="AJ115" s="112"/>
    </row>
    <row r="116" spans="1:36">
      <c r="A116" s="112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12"/>
      <c r="AG116" s="112"/>
      <c r="AH116" s="112"/>
      <c r="AI116" s="112"/>
      <c r="AJ116" s="112"/>
    </row>
    <row r="117" spans="1:36">
      <c r="A117" s="112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12"/>
      <c r="AG117" s="112"/>
      <c r="AH117" s="112"/>
      <c r="AI117" s="112"/>
      <c r="AJ117" s="112"/>
    </row>
    <row r="118" spans="1:36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12"/>
      <c r="AG118" s="112"/>
      <c r="AH118" s="112"/>
      <c r="AI118" s="112"/>
      <c r="AJ118" s="112"/>
    </row>
    <row r="119" spans="1:36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12"/>
      <c r="AG119" s="112"/>
      <c r="AH119" s="112"/>
      <c r="AI119" s="112"/>
      <c r="AJ119" s="112"/>
    </row>
    <row r="120" spans="1:36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12"/>
      <c r="AG120" s="112"/>
      <c r="AH120" s="112"/>
      <c r="AI120" s="112"/>
      <c r="AJ120" s="112"/>
    </row>
    <row r="121" spans="1:36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12"/>
      <c r="AG121" s="112"/>
      <c r="AH121" s="112"/>
      <c r="AI121" s="112"/>
      <c r="AJ121" s="112"/>
    </row>
    <row r="122" spans="1:36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12"/>
      <c r="AG122" s="112"/>
      <c r="AH122" s="112"/>
      <c r="AI122" s="112"/>
      <c r="AJ122" s="112"/>
    </row>
    <row r="123" spans="1:36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12"/>
      <c r="AG123" s="112"/>
      <c r="AH123" s="112"/>
      <c r="AI123" s="112"/>
      <c r="AJ123" s="112"/>
    </row>
    <row r="124" spans="1:36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</row>
    <row r="125" spans="1:36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</row>
    <row r="126" spans="1:36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</row>
    <row r="127" spans="1:36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</row>
    <row r="128" spans="1:36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</row>
    <row r="129" spans="1:18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</row>
    <row r="130" spans="1:18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</row>
    <row r="131" spans="1:18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</row>
    <row r="132" spans="1:18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</row>
    <row r="133" spans="1:18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</row>
    <row r="134" spans="1:18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</row>
    <row r="135" spans="1:18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</row>
    <row r="136" spans="1:18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</row>
    <row r="137" spans="1:18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</row>
    <row r="138" spans="1:18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</row>
    <row r="139" spans="1:18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</row>
    <row r="140" spans="1:18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</row>
    <row r="141" spans="1:18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</row>
    <row r="142" spans="1:18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</row>
    <row r="143" spans="1:18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</row>
    <row r="144" spans="1:18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</row>
    <row r="145" spans="1:18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</row>
    <row r="146" spans="1:18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</row>
    <row r="147" spans="1:18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</row>
    <row r="148" spans="1:18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</row>
    <row r="149" spans="1:18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</row>
    <row r="150" spans="1:18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</row>
    <row r="151" spans="1:18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</row>
    <row r="152" spans="1:18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</row>
    <row r="153" spans="1:18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</row>
    <row r="154" spans="1:18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</row>
    <row r="155" spans="1:18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</row>
    <row r="156" spans="1:18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</row>
    <row r="157" spans="1:18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</row>
    <row r="158" spans="1:18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</row>
    <row r="159" spans="1:18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</row>
    <row r="160" spans="1:18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</row>
    <row r="161" spans="1:18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</row>
    <row r="162" spans="1:18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</row>
    <row r="163" spans="1:18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</row>
    <row r="164" spans="1:18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</row>
    <row r="165" spans="1:18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</row>
    <row r="166" spans="1:18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</row>
    <row r="167" spans="1:18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</row>
    <row r="168" spans="1:18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</row>
    <row r="169" spans="1:18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</row>
    <row r="170" spans="1:18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</row>
    <row r="171" spans="1:18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</row>
    <row r="172" spans="1:18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</row>
    <row r="173" spans="1:18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</row>
  </sheetData>
  <sheetProtection selectLockedCells="1"/>
  <mergeCells count="21">
    <mergeCell ref="G1:H1"/>
    <mergeCell ref="B2:C2"/>
    <mergeCell ref="E2:F2"/>
    <mergeCell ref="G2:H2"/>
    <mergeCell ref="B27:C27"/>
    <mergeCell ref="G4:H5"/>
    <mergeCell ref="A7:H8"/>
    <mergeCell ref="G12:H12"/>
    <mergeCell ref="G13:H13"/>
    <mergeCell ref="G14:H14"/>
    <mergeCell ref="G15:H15"/>
    <mergeCell ref="G16:H16"/>
    <mergeCell ref="G17:H17"/>
    <mergeCell ref="G18:H18"/>
    <mergeCell ref="B26:C26"/>
    <mergeCell ref="E26:G26"/>
    <mergeCell ref="B4:C4"/>
    <mergeCell ref="F4:F5"/>
    <mergeCell ref="B5:C5"/>
    <mergeCell ref="B1:C1"/>
    <mergeCell ref="E1:F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7" orientation="landscape" verticalDpi="4294967294" r:id="rId1"/>
  <ignoredErrors>
    <ignoredError xmlns:x16r3="http://schemas.microsoft.com/office/spreadsheetml/2018/08/main" sqref="B2" x16r3:misleadingFormat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2661CD7-E33C-48D6-A8B2-B9A25BBB4901}">
          <x14:formula1>
            <xm:f>Period!$X$3:$X$25</xm:f>
          </x14:formula1>
          <xm:sqref>D5</xm:sqref>
        </x14:dataValidation>
        <x14:dataValidation type="list" allowBlank="1" showInputMessage="1" showErrorMessage="1" xr:uid="{E00D9CB6-1112-474D-AE5A-C462A9BD1A82}">
          <x14:formula1>
            <xm:f>Period!$AH$3:$AH$6</xm:f>
          </x14:formula1>
          <xm:sqref>E5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4FAFF-A7DD-4950-9ACE-8F71135DAE60}">
  <sheetPr>
    <pageSetUpPr fitToPage="1"/>
  </sheetPr>
  <dimension ref="A1:AP686"/>
  <sheetViews>
    <sheetView showZeros="0" zoomScale="80" zoomScaleNormal="80" zoomScalePageLayoutView="70" workbookViewId="0">
      <selection activeCell="I38" sqref="I38:M38"/>
    </sheetView>
  </sheetViews>
  <sheetFormatPr baseColWidth="10" defaultColWidth="11.42578125" defaultRowHeight="12.75"/>
  <cols>
    <col min="1" max="1" width="4.85546875" style="176" customWidth="1"/>
    <col min="2" max="2" width="4.7109375" style="176" customWidth="1"/>
    <col min="3" max="4" width="4.28515625" style="176" customWidth="1"/>
    <col min="5" max="5" width="6.5703125" style="176" customWidth="1"/>
    <col min="6" max="6" width="11" style="190" customWidth="1"/>
    <col min="7" max="7" width="7.7109375" style="190" hidden="1" customWidth="1"/>
    <col min="8" max="9" width="13.5703125" style="176" customWidth="1"/>
    <col min="10" max="10" width="21.85546875" style="176" customWidth="1"/>
    <col min="11" max="12" width="19.42578125" style="176" customWidth="1"/>
    <col min="13" max="13" width="1.28515625" style="176" customWidth="1"/>
    <col min="14" max="14" width="14.5703125" style="184" customWidth="1"/>
    <col min="15" max="15" width="14.7109375" style="184" customWidth="1"/>
    <col min="16" max="16" width="10" style="184" customWidth="1"/>
    <col min="17" max="19" width="4.7109375" style="184" customWidth="1"/>
    <col min="20" max="253" width="11.42578125" style="176"/>
    <col min="254" max="254" width="5.42578125" style="176" customWidth="1"/>
    <col min="255" max="255" width="5" style="176" customWidth="1"/>
    <col min="256" max="256" width="10.5703125" style="176" bestFit="1" customWidth="1"/>
    <col min="257" max="257" width="10" style="176" bestFit="1" customWidth="1"/>
    <col min="258" max="258" width="6.42578125" style="176" customWidth="1"/>
    <col min="259" max="259" width="39.42578125" style="176" customWidth="1"/>
    <col min="260" max="260" width="31.140625" style="176" customWidth="1"/>
    <col min="261" max="261" width="12.140625" style="176" customWidth="1"/>
    <col min="262" max="262" width="6.5703125" style="176" customWidth="1"/>
    <col min="263" max="263" width="7.140625" style="176" customWidth="1"/>
    <col min="264" max="267" width="6.5703125" style="176" customWidth="1"/>
    <col min="268" max="269" width="11.42578125" style="176"/>
    <col min="270" max="275" width="0" style="176" hidden="1" customWidth="1"/>
    <col min="276" max="509" width="11.42578125" style="176"/>
    <col min="510" max="510" width="5.42578125" style="176" customWidth="1"/>
    <col min="511" max="511" width="5" style="176" customWidth="1"/>
    <col min="512" max="512" width="10.5703125" style="176" bestFit="1" customWidth="1"/>
    <col min="513" max="513" width="10" style="176" bestFit="1" customWidth="1"/>
    <col min="514" max="514" width="6.42578125" style="176" customWidth="1"/>
    <col min="515" max="515" width="39.42578125" style="176" customWidth="1"/>
    <col min="516" max="516" width="31.140625" style="176" customWidth="1"/>
    <col min="517" max="517" width="12.140625" style="176" customWidth="1"/>
    <col min="518" max="518" width="6.5703125" style="176" customWidth="1"/>
    <col min="519" max="519" width="7.140625" style="176" customWidth="1"/>
    <col min="520" max="523" width="6.5703125" style="176" customWidth="1"/>
    <col min="524" max="525" width="11.42578125" style="176"/>
    <col min="526" max="531" width="0" style="176" hidden="1" customWidth="1"/>
    <col min="532" max="765" width="11.42578125" style="176"/>
    <col min="766" max="766" width="5.42578125" style="176" customWidth="1"/>
    <col min="767" max="767" width="5" style="176" customWidth="1"/>
    <col min="768" max="768" width="10.5703125" style="176" bestFit="1" customWidth="1"/>
    <col min="769" max="769" width="10" style="176" bestFit="1" customWidth="1"/>
    <col min="770" max="770" width="6.42578125" style="176" customWidth="1"/>
    <col min="771" max="771" width="39.42578125" style="176" customWidth="1"/>
    <col min="772" max="772" width="31.140625" style="176" customWidth="1"/>
    <col min="773" max="773" width="12.140625" style="176" customWidth="1"/>
    <col min="774" max="774" width="6.5703125" style="176" customWidth="1"/>
    <col min="775" max="775" width="7.140625" style="176" customWidth="1"/>
    <col min="776" max="779" width="6.5703125" style="176" customWidth="1"/>
    <col min="780" max="781" width="11.42578125" style="176"/>
    <col min="782" max="787" width="0" style="176" hidden="1" customWidth="1"/>
    <col min="788" max="1021" width="11.42578125" style="176"/>
    <col min="1022" max="1022" width="5.42578125" style="176" customWidth="1"/>
    <col min="1023" max="1023" width="5" style="176" customWidth="1"/>
    <col min="1024" max="1024" width="10.5703125" style="176" bestFit="1" customWidth="1"/>
    <col min="1025" max="1025" width="10" style="176" bestFit="1" customWidth="1"/>
    <col min="1026" max="1026" width="6.42578125" style="176" customWidth="1"/>
    <col min="1027" max="1027" width="39.42578125" style="176" customWidth="1"/>
    <col min="1028" max="1028" width="31.140625" style="176" customWidth="1"/>
    <col min="1029" max="1029" width="12.140625" style="176" customWidth="1"/>
    <col min="1030" max="1030" width="6.5703125" style="176" customWidth="1"/>
    <col min="1031" max="1031" width="7.140625" style="176" customWidth="1"/>
    <col min="1032" max="1035" width="6.5703125" style="176" customWidth="1"/>
    <col min="1036" max="1037" width="11.42578125" style="176"/>
    <col min="1038" max="1043" width="0" style="176" hidden="1" customWidth="1"/>
    <col min="1044" max="1277" width="11.42578125" style="176"/>
    <col min="1278" max="1278" width="5.42578125" style="176" customWidth="1"/>
    <col min="1279" max="1279" width="5" style="176" customWidth="1"/>
    <col min="1280" max="1280" width="10.5703125" style="176" bestFit="1" customWidth="1"/>
    <col min="1281" max="1281" width="10" style="176" bestFit="1" customWidth="1"/>
    <col min="1282" max="1282" width="6.42578125" style="176" customWidth="1"/>
    <col min="1283" max="1283" width="39.42578125" style="176" customWidth="1"/>
    <col min="1284" max="1284" width="31.140625" style="176" customWidth="1"/>
    <col min="1285" max="1285" width="12.140625" style="176" customWidth="1"/>
    <col min="1286" max="1286" width="6.5703125" style="176" customWidth="1"/>
    <col min="1287" max="1287" width="7.140625" style="176" customWidth="1"/>
    <col min="1288" max="1291" width="6.5703125" style="176" customWidth="1"/>
    <col min="1292" max="1293" width="11.42578125" style="176"/>
    <col min="1294" max="1299" width="0" style="176" hidden="1" customWidth="1"/>
    <col min="1300" max="1533" width="11.42578125" style="176"/>
    <col min="1534" max="1534" width="5.42578125" style="176" customWidth="1"/>
    <col min="1535" max="1535" width="5" style="176" customWidth="1"/>
    <col min="1536" max="1536" width="10.5703125" style="176" bestFit="1" customWidth="1"/>
    <col min="1537" max="1537" width="10" style="176" bestFit="1" customWidth="1"/>
    <col min="1538" max="1538" width="6.42578125" style="176" customWidth="1"/>
    <col min="1539" max="1539" width="39.42578125" style="176" customWidth="1"/>
    <col min="1540" max="1540" width="31.140625" style="176" customWidth="1"/>
    <col min="1541" max="1541" width="12.140625" style="176" customWidth="1"/>
    <col min="1542" max="1542" width="6.5703125" style="176" customWidth="1"/>
    <col min="1543" max="1543" width="7.140625" style="176" customWidth="1"/>
    <col min="1544" max="1547" width="6.5703125" style="176" customWidth="1"/>
    <col min="1548" max="1549" width="11.42578125" style="176"/>
    <col min="1550" max="1555" width="0" style="176" hidden="1" customWidth="1"/>
    <col min="1556" max="1789" width="11.42578125" style="176"/>
    <col min="1790" max="1790" width="5.42578125" style="176" customWidth="1"/>
    <col min="1791" max="1791" width="5" style="176" customWidth="1"/>
    <col min="1792" max="1792" width="10.5703125" style="176" bestFit="1" customWidth="1"/>
    <col min="1793" max="1793" width="10" style="176" bestFit="1" customWidth="1"/>
    <col min="1794" max="1794" width="6.42578125" style="176" customWidth="1"/>
    <col min="1795" max="1795" width="39.42578125" style="176" customWidth="1"/>
    <col min="1796" max="1796" width="31.140625" style="176" customWidth="1"/>
    <col min="1797" max="1797" width="12.140625" style="176" customWidth="1"/>
    <col min="1798" max="1798" width="6.5703125" style="176" customWidth="1"/>
    <col min="1799" max="1799" width="7.140625" style="176" customWidth="1"/>
    <col min="1800" max="1803" width="6.5703125" style="176" customWidth="1"/>
    <col min="1804" max="1805" width="11.42578125" style="176"/>
    <col min="1806" max="1811" width="0" style="176" hidden="1" customWidth="1"/>
    <col min="1812" max="2045" width="11.42578125" style="176"/>
    <col min="2046" max="2046" width="5.42578125" style="176" customWidth="1"/>
    <col min="2047" max="2047" width="5" style="176" customWidth="1"/>
    <col min="2048" max="2048" width="10.5703125" style="176" bestFit="1" customWidth="1"/>
    <col min="2049" max="2049" width="10" style="176" bestFit="1" customWidth="1"/>
    <col min="2050" max="2050" width="6.42578125" style="176" customWidth="1"/>
    <col min="2051" max="2051" width="39.42578125" style="176" customWidth="1"/>
    <col min="2052" max="2052" width="31.140625" style="176" customWidth="1"/>
    <col min="2053" max="2053" width="12.140625" style="176" customWidth="1"/>
    <col min="2054" max="2054" width="6.5703125" style="176" customWidth="1"/>
    <col min="2055" max="2055" width="7.140625" style="176" customWidth="1"/>
    <col min="2056" max="2059" width="6.5703125" style="176" customWidth="1"/>
    <col min="2060" max="2061" width="11.42578125" style="176"/>
    <col min="2062" max="2067" width="0" style="176" hidden="1" customWidth="1"/>
    <col min="2068" max="2301" width="11.42578125" style="176"/>
    <col min="2302" max="2302" width="5.42578125" style="176" customWidth="1"/>
    <col min="2303" max="2303" width="5" style="176" customWidth="1"/>
    <col min="2304" max="2304" width="10.5703125" style="176" bestFit="1" customWidth="1"/>
    <col min="2305" max="2305" width="10" style="176" bestFit="1" customWidth="1"/>
    <col min="2306" max="2306" width="6.42578125" style="176" customWidth="1"/>
    <col min="2307" max="2307" width="39.42578125" style="176" customWidth="1"/>
    <col min="2308" max="2308" width="31.140625" style="176" customWidth="1"/>
    <col min="2309" max="2309" width="12.140625" style="176" customWidth="1"/>
    <col min="2310" max="2310" width="6.5703125" style="176" customWidth="1"/>
    <col min="2311" max="2311" width="7.140625" style="176" customWidth="1"/>
    <col min="2312" max="2315" width="6.5703125" style="176" customWidth="1"/>
    <col min="2316" max="2317" width="11.42578125" style="176"/>
    <col min="2318" max="2323" width="0" style="176" hidden="1" customWidth="1"/>
    <col min="2324" max="2557" width="11.42578125" style="176"/>
    <col min="2558" max="2558" width="5.42578125" style="176" customWidth="1"/>
    <col min="2559" max="2559" width="5" style="176" customWidth="1"/>
    <col min="2560" max="2560" width="10.5703125" style="176" bestFit="1" customWidth="1"/>
    <col min="2561" max="2561" width="10" style="176" bestFit="1" customWidth="1"/>
    <col min="2562" max="2562" width="6.42578125" style="176" customWidth="1"/>
    <col min="2563" max="2563" width="39.42578125" style="176" customWidth="1"/>
    <col min="2564" max="2564" width="31.140625" style="176" customWidth="1"/>
    <col min="2565" max="2565" width="12.140625" style="176" customWidth="1"/>
    <col min="2566" max="2566" width="6.5703125" style="176" customWidth="1"/>
    <col min="2567" max="2567" width="7.140625" style="176" customWidth="1"/>
    <col min="2568" max="2571" width="6.5703125" style="176" customWidth="1"/>
    <col min="2572" max="2573" width="11.42578125" style="176"/>
    <col min="2574" max="2579" width="0" style="176" hidden="1" customWidth="1"/>
    <col min="2580" max="2813" width="11.42578125" style="176"/>
    <col min="2814" max="2814" width="5.42578125" style="176" customWidth="1"/>
    <col min="2815" max="2815" width="5" style="176" customWidth="1"/>
    <col min="2816" max="2816" width="10.5703125" style="176" bestFit="1" customWidth="1"/>
    <col min="2817" max="2817" width="10" style="176" bestFit="1" customWidth="1"/>
    <col min="2818" max="2818" width="6.42578125" style="176" customWidth="1"/>
    <col min="2819" max="2819" width="39.42578125" style="176" customWidth="1"/>
    <col min="2820" max="2820" width="31.140625" style="176" customWidth="1"/>
    <col min="2821" max="2821" width="12.140625" style="176" customWidth="1"/>
    <col min="2822" max="2822" width="6.5703125" style="176" customWidth="1"/>
    <col min="2823" max="2823" width="7.140625" style="176" customWidth="1"/>
    <col min="2824" max="2827" width="6.5703125" style="176" customWidth="1"/>
    <col min="2828" max="2829" width="11.42578125" style="176"/>
    <col min="2830" max="2835" width="0" style="176" hidden="1" customWidth="1"/>
    <col min="2836" max="3069" width="11.42578125" style="176"/>
    <col min="3070" max="3070" width="5.42578125" style="176" customWidth="1"/>
    <col min="3071" max="3071" width="5" style="176" customWidth="1"/>
    <col min="3072" max="3072" width="10.5703125" style="176" bestFit="1" customWidth="1"/>
    <col min="3073" max="3073" width="10" style="176" bestFit="1" customWidth="1"/>
    <col min="3074" max="3074" width="6.42578125" style="176" customWidth="1"/>
    <col min="3075" max="3075" width="39.42578125" style="176" customWidth="1"/>
    <col min="3076" max="3076" width="31.140625" style="176" customWidth="1"/>
    <col min="3077" max="3077" width="12.140625" style="176" customWidth="1"/>
    <col min="3078" max="3078" width="6.5703125" style="176" customWidth="1"/>
    <col min="3079" max="3079" width="7.140625" style="176" customWidth="1"/>
    <col min="3080" max="3083" width="6.5703125" style="176" customWidth="1"/>
    <col min="3084" max="3085" width="11.42578125" style="176"/>
    <col min="3086" max="3091" width="0" style="176" hidden="1" customWidth="1"/>
    <col min="3092" max="3325" width="11.42578125" style="176"/>
    <col min="3326" max="3326" width="5.42578125" style="176" customWidth="1"/>
    <col min="3327" max="3327" width="5" style="176" customWidth="1"/>
    <col min="3328" max="3328" width="10.5703125" style="176" bestFit="1" customWidth="1"/>
    <col min="3329" max="3329" width="10" style="176" bestFit="1" customWidth="1"/>
    <col min="3330" max="3330" width="6.42578125" style="176" customWidth="1"/>
    <col min="3331" max="3331" width="39.42578125" style="176" customWidth="1"/>
    <col min="3332" max="3332" width="31.140625" style="176" customWidth="1"/>
    <col min="3333" max="3333" width="12.140625" style="176" customWidth="1"/>
    <col min="3334" max="3334" width="6.5703125" style="176" customWidth="1"/>
    <col min="3335" max="3335" width="7.140625" style="176" customWidth="1"/>
    <col min="3336" max="3339" width="6.5703125" style="176" customWidth="1"/>
    <col min="3340" max="3341" width="11.42578125" style="176"/>
    <col min="3342" max="3347" width="0" style="176" hidden="1" customWidth="1"/>
    <col min="3348" max="3581" width="11.42578125" style="176"/>
    <col min="3582" max="3582" width="5.42578125" style="176" customWidth="1"/>
    <col min="3583" max="3583" width="5" style="176" customWidth="1"/>
    <col min="3584" max="3584" width="10.5703125" style="176" bestFit="1" customWidth="1"/>
    <col min="3585" max="3585" width="10" style="176" bestFit="1" customWidth="1"/>
    <col min="3586" max="3586" width="6.42578125" style="176" customWidth="1"/>
    <col min="3587" max="3587" width="39.42578125" style="176" customWidth="1"/>
    <col min="3588" max="3588" width="31.140625" style="176" customWidth="1"/>
    <col min="3589" max="3589" width="12.140625" style="176" customWidth="1"/>
    <col min="3590" max="3590" width="6.5703125" style="176" customWidth="1"/>
    <col min="3591" max="3591" width="7.140625" style="176" customWidth="1"/>
    <col min="3592" max="3595" width="6.5703125" style="176" customWidth="1"/>
    <col min="3596" max="3597" width="11.42578125" style="176"/>
    <col min="3598" max="3603" width="0" style="176" hidden="1" customWidth="1"/>
    <col min="3604" max="3837" width="11.42578125" style="176"/>
    <col min="3838" max="3838" width="5.42578125" style="176" customWidth="1"/>
    <col min="3839" max="3839" width="5" style="176" customWidth="1"/>
    <col min="3840" max="3840" width="10.5703125" style="176" bestFit="1" customWidth="1"/>
    <col min="3841" max="3841" width="10" style="176" bestFit="1" customWidth="1"/>
    <col min="3842" max="3842" width="6.42578125" style="176" customWidth="1"/>
    <col min="3843" max="3843" width="39.42578125" style="176" customWidth="1"/>
    <col min="3844" max="3844" width="31.140625" style="176" customWidth="1"/>
    <col min="3845" max="3845" width="12.140625" style="176" customWidth="1"/>
    <col min="3846" max="3846" width="6.5703125" style="176" customWidth="1"/>
    <col min="3847" max="3847" width="7.140625" style="176" customWidth="1"/>
    <col min="3848" max="3851" width="6.5703125" style="176" customWidth="1"/>
    <col min="3852" max="3853" width="11.42578125" style="176"/>
    <col min="3854" max="3859" width="0" style="176" hidden="1" customWidth="1"/>
    <col min="3860" max="4093" width="11.42578125" style="176"/>
    <col min="4094" max="4094" width="5.42578125" style="176" customWidth="1"/>
    <col min="4095" max="4095" width="5" style="176" customWidth="1"/>
    <col min="4096" max="4096" width="10.5703125" style="176" bestFit="1" customWidth="1"/>
    <col min="4097" max="4097" width="10" style="176" bestFit="1" customWidth="1"/>
    <col min="4098" max="4098" width="6.42578125" style="176" customWidth="1"/>
    <col min="4099" max="4099" width="39.42578125" style="176" customWidth="1"/>
    <col min="4100" max="4100" width="31.140625" style="176" customWidth="1"/>
    <col min="4101" max="4101" width="12.140625" style="176" customWidth="1"/>
    <col min="4102" max="4102" width="6.5703125" style="176" customWidth="1"/>
    <col min="4103" max="4103" width="7.140625" style="176" customWidth="1"/>
    <col min="4104" max="4107" width="6.5703125" style="176" customWidth="1"/>
    <col min="4108" max="4109" width="11.42578125" style="176"/>
    <col min="4110" max="4115" width="0" style="176" hidden="1" customWidth="1"/>
    <col min="4116" max="4349" width="11.42578125" style="176"/>
    <col min="4350" max="4350" width="5.42578125" style="176" customWidth="1"/>
    <col min="4351" max="4351" width="5" style="176" customWidth="1"/>
    <col min="4352" max="4352" width="10.5703125" style="176" bestFit="1" customWidth="1"/>
    <col min="4353" max="4353" width="10" style="176" bestFit="1" customWidth="1"/>
    <col min="4354" max="4354" width="6.42578125" style="176" customWidth="1"/>
    <col min="4355" max="4355" width="39.42578125" style="176" customWidth="1"/>
    <col min="4356" max="4356" width="31.140625" style="176" customWidth="1"/>
    <col min="4357" max="4357" width="12.140625" style="176" customWidth="1"/>
    <col min="4358" max="4358" width="6.5703125" style="176" customWidth="1"/>
    <col min="4359" max="4359" width="7.140625" style="176" customWidth="1"/>
    <col min="4360" max="4363" width="6.5703125" style="176" customWidth="1"/>
    <col min="4364" max="4365" width="11.42578125" style="176"/>
    <col min="4366" max="4371" width="0" style="176" hidden="1" customWidth="1"/>
    <col min="4372" max="4605" width="11.42578125" style="176"/>
    <col min="4606" max="4606" width="5.42578125" style="176" customWidth="1"/>
    <col min="4607" max="4607" width="5" style="176" customWidth="1"/>
    <col min="4608" max="4608" width="10.5703125" style="176" bestFit="1" customWidth="1"/>
    <col min="4609" max="4609" width="10" style="176" bestFit="1" customWidth="1"/>
    <col min="4610" max="4610" width="6.42578125" style="176" customWidth="1"/>
    <col min="4611" max="4611" width="39.42578125" style="176" customWidth="1"/>
    <col min="4612" max="4612" width="31.140625" style="176" customWidth="1"/>
    <col min="4613" max="4613" width="12.140625" style="176" customWidth="1"/>
    <col min="4614" max="4614" width="6.5703125" style="176" customWidth="1"/>
    <col min="4615" max="4615" width="7.140625" style="176" customWidth="1"/>
    <col min="4616" max="4619" width="6.5703125" style="176" customWidth="1"/>
    <col min="4620" max="4621" width="11.42578125" style="176"/>
    <col min="4622" max="4627" width="0" style="176" hidden="1" customWidth="1"/>
    <col min="4628" max="4861" width="11.42578125" style="176"/>
    <col min="4862" max="4862" width="5.42578125" style="176" customWidth="1"/>
    <col min="4863" max="4863" width="5" style="176" customWidth="1"/>
    <col min="4864" max="4864" width="10.5703125" style="176" bestFit="1" customWidth="1"/>
    <col min="4865" max="4865" width="10" style="176" bestFit="1" customWidth="1"/>
    <col min="4866" max="4866" width="6.42578125" style="176" customWidth="1"/>
    <col min="4867" max="4867" width="39.42578125" style="176" customWidth="1"/>
    <col min="4868" max="4868" width="31.140625" style="176" customWidth="1"/>
    <col min="4869" max="4869" width="12.140625" style="176" customWidth="1"/>
    <col min="4870" max="4870" width="6.5703125" style="176" customWidth="1"/>
    <col min="4871" max="4871" width="7.140625" style="176" customWidth="1"/>
    <col min="4872" max="4875" width="6.5703125" style="176" customWidth="1"/>
    <col min="4876" max="4877" width="11.42578125" style="176"/>
    <col min="4878" max="4883" width="0" style="176" hidden="1" customWidth="1"/>
    <col min="4884" max="5117" width="11.42578125" style="176"/>
    <col min="5118" max="5118" width="5.42578125" style="176" customWidth="1"/>
    <col min="5119" max="5119" width="5" style="176" customWidth="1"/>
    <col min="5120" max="5120" width="10.5703125" style="176" bestFit="1" customWidth="1"/>
    <col min="5121" max="5121" width="10" style="176" bestFit="1" customWidth="1"/>
    <col min="5122" max="5122" width="6.42578125" style="176" customWidth="1"/>
    <col min="5123" max="5123" width="39.42578125" style="176" customWidth="1"/>
    <col min="5124" max="5124" width="31.140625" style="176" customWidth="1"/>
    <col min="5125" max="5125" width="12.140625" style="176" customWidth="1"/>
    <col min="5126" max="5126" width="6.5703125" style="176" customWidth="1"/>
    <col min="5127" max="5127" width="7.140625" style="176" customWidth="1"/>
    <col min="5128" max="5131" width="6.5703125" style="176" customWidth="1"/>
    <col min="5132" max="5133" width="11.42578125" style="176"/>
    <col min="5134" max="5139" width="0" style="176" hidden="1" customWidth="1"/>
    <col min="5140" max="5373" width="11.42578125" style="176"/>
    <col min="5374" max="5374" width="5.42578125" style="176" customWidth="1"/>
    <col min="5375" max="5375" width="5" style="176" customWidth="1"/>
    <col min="5376" max="5376" width="10.5703125" style="176" bestFit="1" customWidth="1"/>
    <col min="5377" max="5377" width="10" style="176" bestFit="1" customWidth="1"/>
    <col min="5378" max="5378" width="6.42578125" style="176" customWidth="1"/>
    <col min="5379" max="5379" width="39.42578125" style="176" customWidth="1"/>
    <col min="5380" max="5380" width="31.140625" style="176" customWidth="1"/>
    <col min="5381" max="5381" width="12.140625" style="176" customWidth="1"/>
    <col min="5382" max="5382" width="6.5703125" style="176" customWidth="1"/>
    <col min="5383" max="5383" width="7.140625" style="176" customWidth="1"/>
    <col min="5384" max="5387" width="6.5703125" style="176" customWidth="1"/>
    <col min="5388" max="5389" width="11.42578125" style="176"/>
    <col min="5390" max="5395" width="0" style="176" hidden="1" customWidth="1"/>
    <col min="5396" max="5629" width="11.42578125" style="176"/>
    <col min="5630" max="5630" width="5.42578125" style="176" customWidth="1"/>
    <col min="5631" max="5631" width="5" style="176" customWidth="1"/>
    <col min="5632" max="5632" width="10.5703125" style="176" bestFit="1" customWidth="1"/>
    <col min="5633" max="5633" width="10" style="176" bestFit="1" customWidth="1"/>
    <col min="5634" max="5634" width="6.42578125" style="176" customWidth="1"/>
    <col min="5635" max="5635" width="39.42578125" style="176" customWidth="1"/>
    <col min="5636" max="5636" width="31.140625" style="176" customWidth="1"/>
    <col min="5637" max="5637" width="12.140625" style="176" customWidth="1"/>
    <col min="5638" max="5638" width="6.5703125" style="176" customWidth="1"/>
    <col min="5639" max="5639" width="7.140625" style="176" customWidth="1"/>
    <col min="5640" max="5643" width="6.5703125" style="176" customWidth="1"/>
    <col min="5644" max="5645" width="11.42578125" style="176"/>
    <col min="5646" max="5651" width="0" style="176" hidden="1" customWidth="1"/>
    <col min="5652" max="5885" width="11.42578125" style="176"/>
    <col min="5886" max="5886" width="5.42578125" style="176" customWidth="1"/>
    <col min="5887" max="5887" width="5" style="176" customWidth="1"/>
    <col min="5888" max="5888" width="10.5703125" style="176" bestFit="1" customWidth="1"/>
    <col min="5889" max="5889" width="10" style="176" bestFit="1" customWidth="1"/>
    <col min="5890" max="5890" width="6.42578125" style="176" customWidth="1"/>
    <col min="5891" max="5891" width="39.42578125" style="176" customWidth="1"/>
    <col min="5892" max="5892" width="31.140625" style="176" customWidth="1"/>
    <col min="5893" max="5893" width="12.140625" style="176" customWidth="1"/>
    <col min="5894" max="5894" width="6.5703125" style="176" customWidth="1"/>
    <col min="5895" max="5895" width="7.140625" style="176" customWidth="1"/>
    <col min="5896" max="5899" width="6.5703125" style="176" customWidth="1"/>
    <col min="5900" max="5901" width="11.42578125" style="176"/>
    <col min="5902" max="5907" width="0" style="176" hidden="1" customWidth="1"/>
    <col min="5908" max="6141" width="11.42578125" style="176"/>
    <col min="6142" max="6142" width="5.42578125" style="176" customWidth="1"/>
    <col min="6143" max="6143" width="5" style="176" customWidth="1"/>
    <col min="6144" max="6144" width="10.5703125" style="176" bestFit="1" customWidth="1"/>
    <col min="6145" max="6145" width="10" style="176" bestFit="1" customWidth="1"/>
    <col min="6146" max="6146" width="6.42578125" style="176" customWidth="1"/>
    <col min="6147" max="6147" width="39.42578125" style="176" customWidth="1"/>
    <col min="6148" max="6148" width="31.140625" style="176" customWidth="1"/>
    <col min="6149" max="6149" width="12.140625" style="176" customWidth="1"/>
    <col min="6150" max="6150" width="6.5703125" style="176" customWidth="1"/>
    <col min="6151" max="6151" width="7.140625" style="176" customWidth="1"/>
    <col min="6152" max="6155" width="6.5703125" style="176" customWidth="1"/>
    <col min="6156" max="6157" width="11.42578125" style="176"/>
    <col min="6158" max="6163" width="0" style="176" hidden="1" customWidth="1"/>
    <col min="6164" max="6397" width="11.42578125" style="176"/>
    <col min="6398" max="6398" width="5.42578125" style="176" customWidth="1"/>
    <col min="6399" max="6399" width="5" style="176" customWidth="1"/>
    <col min="6400" max="6400" width="10.5703125" style="176" bestFit="1" customWidth="1"/>
    <col min="6401" max="6401" width="10" style="176" bestFit="1" customWidth="1"/>
    <col min="6402" max="6402" width="6.42578125" style="176" customWidth="1"/>
    <col min="6403" max="6403" width="39.42578125" style="176" customWidth="1"/>
    <col min="6404" max="6404" width="31.140625" style="176" customWidth="1"/>
    <col min="6405" max="6405" width="12.140625" style="176" customWidth="1"/>
    <col min="6406" max="6406" width="6.5703125" style="176" customWidth="1"/>
    <col min="6407" max="6407" width="7.140625" style="176" customWidth="1"/>
    <col min="6408" max="6411" width="6.5703125" style="176" customWidth="1"/>
    <col min="6412" max="6413" width="11.42578125" style="176"/>
    <col min="6414" max="6419" width="0" style="176" hidden="1" customWidth="1"/>
    <col min="6420" max="6653" width="11.42578125" style="176"/>
    <col min="6654" max="6654" width="5.42578125" style="176" customWidth="1"/>
    <col min="6655" max="6655" width="5" style="176" customWidth="1"/>
    <col min="6656" max="6656" width="10.5703125" style="176" bestFit="1" customWidth="1"/>
    <col min="6657" max="6657" width="10" style="176" bestFit="1" customWidth="1"/>
    <col min="6658" max="6658" width="6.42578125" style="176" customWidth="1"/>
    <col min="6659" max="6659" width="39.42578125" style="176" customWidth="1"/>
    <col min="6660" max="6660" width="31.140625" style="176" customWidth="1"/>
    <col min="6661" max="6661" width="12.140625" style="176" customWidth="1"/>
    <col min="6662" max="6662" width="6.5703125" style="176" customWidth="1"/>
    <col min="6663" max="6663" width="7.140625" style="176" customWidth="1"/>
    <col min="6664" max="6667" width="6.5703125" style="176" customWidth="1"/>
    <col min="6668" max="6669" width="11.42578125" style="176"/>
    <col min="6670" max="6675" width="0" style="176" hidden="1" customWidth="1"/>
    <col min="6676" max="6909" width="11.42578125" style="176"/>
    <col min="6910" max="6910" width="5.42578125" style="176" customWidth="1"/>
    <col min="6911" max="6911" width="5" style="176" customWidth="1"/>
    <col min="6912" max="6912" width="10.5703125" style="176" bestFit="1" customWidth="1"/>
    <col min="6913" max="6913" width="10" style="176" bestFit="1" customWidth="1"/>
    <col min="6914" max="6914" width="6.42578125" style="176" customWidth="1"/>
    <col min="6915" max="6915" width="39.42578125" style="176" customWidth="1"/>
    <col min="6916" max="6916" width="31.140625" style="176" customWidth="1"/>
    <col min="6917" max="6917" width="12.140625" style="176" customWidth="1"/>
    <col min="6918" max="6918" width="6.5703125" style="176" customWidth="1"/>
    <col min="6919" max="6919" width="7.140625" style="176" customWidth="1"/>
    <col min="6920" max="6923" width="6.5703125" style="176" customWidth="1"/>
    <col min="6924" max="6925" width="11.42578125" style="176"/>
    <col min="6926" max="6931" width="0" style="176" hidden="1" customWidth="1"/>
    <col min="6932" max="7165" width="11.42578125" style="176"/>
    <col min="7166" max="7166" width="5.42578125" style="176" customWidth="1"/>
    <col min="7167" max="7167" width="5" style="176" customWidth="1"/>
    <col min="7168" max="7168" width="10.5703125" style="176" bestFit="1" customWidth="1"/>
    <col min="7169" max="7169" width="10" style="176" bestFit="1" customWidth="1"/>
    <col min="7170" max="7170" width="6.42578125" style="176" customWidth="1"/>
    <col min="7171" max="7171" width="39.42578125" style="176" customWidth="1"/>
    <col min="7172" max="7172" width="31.140625" style="176" customWidth="1"/>
    <col min="7173" max="7173" width="12.140625" style="176" customWidth="1"/>
    <col min="7174" max="7174" width="6.5703125" style="176" customWidth="1"/>
    <col min="7175" max="7175" width="7.140625" style="176" customWidth="1"/>
    <col min="7176" max="7179" width="6.5703125" style="176" customWidth="1"/>
    <col min="7180" max="7181" width="11.42578125" style="176"/>
    <col min="7182" max="7187" width="0" style="176" hidden="1" customWidth="1"/>
    <col min="7188" max="7421" width="11.42578125" style="176"/>
    <col min="7422" max="7422" width="5.42578125" style="176" customWidth="1"/>
    <col min="7423" max="7423" width="5" style="176" customWidth="1"/>
    <col min="7424" max="7424" width="10.5703125" style="176" bestFit="1" customWidth="1"/>
    <col min="7425" max="7425" width="10" style="176" bestFit="1" customWidth="1"/>
    <col min="7426" max="7426" width="6.42578125" style="176" customWidth="1"/>
    <col min="7427" max="7427" width="39.42578125" style="176" customWidth="1"/>
    <col min="7428" max="7428" width="31.140625" style="176" customWidth="1"/>
    <col min="7429" max="7429" width="12.140625" style="176" customWidth="1"/>
    <col min="7430" max="7430" width="6.5703125" style="176" customWidth="1"/>
    <col min="7431" max="7431" width="7.140625" style="176" customWidth="1"/>
    <col min="7432" max="7435" width="6.5703125" style="176" customWidth="1"/>
    <col min="7436" max="7437" width="11.42578125" style="176"/>
    <col min="7438" max="7443" width="0" style="176" hidden="1" customWidth="1"/>
    <col min="7444" max="7677" width="11.42578125" style="176"/>
    <col min="7678" max="7678" width="5.42578125" style="176" customWidth="1"/>
    <col min="7679" max="7679" width="5" style="176" customWidth="1"/>
    <col min="7680" max="7680" width="10.5703125" style="176" bestFit="1" customWidth="1"/>
    <col min="7681" max="7681" width="10" style="176" bestFit="1" customWidth="1"/>
    <col min="7682" max="7682" width="6.42578125" style="176" customWidth="1"/>
    <col min="7683" max="7683" width="39.42578125" style="176" customWidth="1"/>
    <col min="7684" max="7684" width="31.140625" style="176" customWidth="1"/>
    <col min="7685" max="7685" width="12.140625" style="176" customWidth="1"/>
    <col min="7686" max="7686" width="6.5703125" style="176" customWidth="1"/>
    <col min="7687" max="7687" width="7.140625" style="176" customWidth="1"/>
    <col min="7688" max="7691" width="6.5703125" style="176" customWidth="1"/>
    <col min="7692" max="7693" width="11.42578125" style="176"/>
    <col min="7694" max="7699" width="0" style="176" hidden="1" customWidth="1"/>
    <col min="7700" max="7933" width="11.42578125" style="176"/>
    <col min="7934" max="7934" width="5.42578125" style="176" customWidth="1"/>
    <col min="7935" max="7935" width="5" style="176" customWidth="1"/>
    <col min="7936" max="7936" width="10.5703125" style="176" bestFit="1" customWidth="1"/>
    <col min="7937" max="7937" width="10" style="176" bestFit="1" customWidth="1"/>
    <col min="7938" max="7938" width="6.42578125" style="176" customWidth="1"/>
    <col min="7939" max="7939" width="39.42578125" style="176" customWidth="1"/>
    <col min="7940" max="7940" width="31.140625" style="176" customWidth="1"/>
    <col min="7941" max="7941" width="12.140625" style="176" customWidth="1"/>
    <col min="7942" max="7942" width="6.5703125" style="176" customWidth="1"/>
    <col min="7943" max="7943" width="7.140625" style="176" customWidth="1"/>
    <col min="7944" max="7947" width="6.5703125" style="176" customWidth="1"/>
    <col min="7948" max="7949" width="11.42578125" style="176"/>
    <col min="7950" max="7955" width="0" style="176" hidden="1" customWidth="1"/>
    <col min="7956" max="8189" width="11.42578125" style="176"/>
    <col min="8190" max="8190" width="5.42578125" style="176" customWidth="1"/>
    <col min="8191" max="8191" width="5" style="176" customWidth="1"/>
    <col min="8192" max="8192" width="10.5703125" style="176" bestFit="1" customWidth="1"/>
    <col min="8193" max="8193" width="10" style="176" bestFit="1" customWidth="1"/>
    <col min="8194" max="8194" width="6.42578125" style="176" customWidth="1"/>
    <col min="8195" max="8195" width="39.42578125" style="176" customWidth="1"/>
    <col min="8196" max="8196" width="31.140625" style="176" customWidth="1"/>
    <col min="8197" max="8197" width="12.140625" style="176" customWidth="1"/>
    <col min="8198" max="8198" width="6.5703125" style="176" customWidth="1"/>
    <col min="8199" max="8199" width="7.140625" style="176" customWidth="1"/>
    <col min="8200" max="8203" width="6.5703125" style="176" customWidth="1"/>
    <col min="8204" max="8205" width="11.42578125" style="176"/>
    <col min="8206" max="8211" width="0" style="176" hidden="1" customWidth="1"/>
    <col min="8212" max="8445" width="11.42578125" style="176"/>
    <col min="8446" max="8446" width="5.42578125" style="176" customWidth="1"/>
    <col min="8447" max="8447" width="5" style="176" customWidth="1"/>
    <col min="8448" max="8448" width="10.5703125" style="176" bestFit="1" customWidth="1"/>
    <col min="8449" max="8449" width="10" style="176" bestFit="1" customWidth="1"/>
    <col min="8450" max="8450" width="6.42578125" style="176" customWidth="1"/>
    <col min="8451" max="8451" width="39.42578125" style="176" customWidth="1"/>
    <col min="8452" max="8452" width="31.140625" style="176" customWidth="1"/>
    <col min="8453" max="8453" width="12.140625" style="176" customWidth="1"/>
    <col min="8454" max="8454" width="6.5703125" style="176" customWidth="1"/>
    <col min="8455" max="8455" width="7.140625" style="176" customWidth="1"/>
    <col min="8456" max="8459" width="6.5703125" style="176" customWidth="1"/>
    <col min="8460" max="8461" width="11.42578125" style="176"/>
    <col min="8462" max="8467" width="0" style="176" hidden="1" customWidth="1"/>
    <col min="8468" max="8701" width="11.42578125" style="176"/>
    <col min="8702" max="8702" width="5.42578125" style="176" customWidth="1"/>
    <col min="8703" max="8703" width="5" style="176" customWidth="1"/>
    <col min="8704" max="8704" width="10.5703125" style="176" bestFit="1" customWidth="1"/>
    <col min="8705" max="8705" width="10" style="176" bestFit="1" customWidth="1"/>
    <col min="8706" max="8706" width="6.42578125" style="176" customWidth="1"/>
    <col min="8707" max="8707" width="39.42578125" style="176" customWidth="1"/>
    <col min="8708" max="8708" width="31.140625" style="176" customWidth="1"/>
    <col min="8709" max="8709" width="12.140625" style="176" customWidth="1"/>
    <col min="8710" max="8710" width="6.5703125" style="176" customWidth="1"/>
    <col min="8711" max="8711" width="7.140625" style="176" customWidth="1"/>
    <col min="8712" max="8715" width="6.5703125" style="176" customWidth="1"/>
    <col min="8716" max="8717" width="11.42578125" style="176"/>
    <col min="8718" max="8723" width="0" style="176" hidden="1" customWidth="1"/>
    <col min="8724" max="8957" width="11.42578125" style="176"/>
    <col min="8958" max="8958" width="5.42578125" style="176" customWidth="1"/>
    <col min="8959" max="8959" width="5" style="176" customWidth="1"/>
    <col min="8960" max="8960" width="10.5703125" style="176" bestFit="1" customWidth="1"/>
    <col min="8961" max="8961" width="10" style="176" bestFit="1" customWidth="1"/>
    <col min="8962" max="8962" width="6.42578125" style="176" customWidth="1"/>
    <col min="8963" max="8963" width="39.42578125" style="176" customWidth="1"/>
    <col min="8964" max="8964" width="31.140625" style="176" customWidth="1"/>
    <col min="8965" max="8965" width="12.140625" style="176" customWidth="1"/>
    <col min="8966" max="8966" width="6.5703125" style="176" customWidth="1"/>
    <col min="8967" max="8967" width="7.140625" style="176" customWidth="1"/>
    <col min="8968" max="8971" width="6.5703125" style="176" customWidth="1"/>
    <col min="8972" max="8973" width="11.42578125" style="176"/>
    <col min="8974" max="8979" width="0" style="176" hidden="1" customWidth="1"/>
    <col min="8980" max="9213" width="11.42578125" style="176"/>
    <col min="9214" max="9214" width="5.42578125" style="176" customWidth="1"/>
    <col min="9215" max="9215" width="5" style="176" customWidth="1"/>
    <col min="9216" max="9216" width="10.5703125" style="176" bestFit="1" customWidth="1"/>
    <col min="9217" max="9217" width="10" style="176" bestFit="1" customWidth="1"/>
    <col min="9218" max="9218" width="6.42578125" style="176" customWidth="1"/>
    <col min="9219" max="9219" width="39.42578125" style="176" customWidth="1"/>
    <col min="9220" max="9220" width="31.140625" style="176" customWidth="1"/>
    <col min="9221" max="9221" width="12.140625" style="176" customWidth="1"/>
    <col min="9222" max="9222" width="6.5703125" style="176" customWidth="1"/>
    <col min="9223" max="9223" width="7.140625" style="176" customWidth="1"/>
    <col min="9224" max="9227" width="6.5703125" style="176" customWidth="1"/>
    <col min="9228" max="9229" width="11.42578125" style="176"/>
    <col min="9230" max="9235" width="0" style="176" hidden="1" customWidth="1"/>
    <col min="9236" max="9469" width="11.42578125" style="176"/>
    <col min="9470" max="9470" width="5.42578125" style="176" customWidth="1"/>
    <col min="9471" max="9471" width="5" style="176" customWidth="1"/>
    <col min="9472" max="9472" width="10.5703125" style="176" bestFit="1" customWidth="1"/>
    <col min="9473" max="9473" width="10" style="176" bestFit="1" customWidth="1"/>
    <col min="9474" max="9474" width="6.42578125" style="176" customWidth="1"/>
    <col min="9475" max="9475" width="39.42578125" style="176" customWidth="1"/>
    <col min="9476" max="9476" width="31.140625" style="176" customWidth="1"/>
    <col min="9477" max="9477" width="12.140625" style="176" customWidth="1"/>
    <col min="9478" max="9478" width="6.5703125" style="176" customWidth="1"/>
    <col min="9479" max="9479" width="7.140625" style="176" customWidth="1"/>
    <col min="9480" max="9483" width="6.5703125" style="176" customWidth="1"/>
    <col min="9484" max="9485" width="11.42578125" style="176"/>
    <col min="9486" max="9491" width="0" style="176" hidden="1" customWidth="1"/>
    <col min="9492" max="9725" width="11.42578125" style="176"/>
    <col min="9726" max="9726" width="5.42578125" style="176" customWidth="1"/>
    <col min="9727" max="9727" width="5" style="176" customWidth="1"/>
    <col min="9728" max="9728" width="10.5703125" style="176" bestFit="1" customWidth="1"/>
    <col min="9729" max="9729" width="10" style="176" bestFit="1" customWidth="1"/>
    <col min="9730" max="9730" width="6.42578125" style="176" customWidth="1"/>
    <col min="9731" max="9731" width="39.42578125" style="176" customWidth="1"/>
    <col min="9732" max="9732" width="31.140625" style="176" customWidth="1"/>
    <col min="9733" max="9733" width="12.140625" style="176" customWidth="1"/>
    <col min="9734" max="9734" width="6.5703125" style="176" customWidth="1"/>
    <col min="9735" max="9735" width="7.140625" style="176" customWidth="1"/>
    <col min="9736" max="9739" width="6.5703125" style="176" customWidth="1"/>
    <col min="9740" max="9741" width="11.42578125" style="176"/>
    <col min="9742" max="9747" width="0" style="176" hidden="1" customWidth="1"/>
    <col min="9748" max="9981" width="11.42578125" style="176"/>
    <col min="9982" max="9982" width="5.42578125" style="176" customWidth="1"/>
    <col min="9983" max="9983" width="5" style="176" customWidth="1"/>
    <col min="9984" max="9984" width="10.5703125" style="176" bestFit="1" customWidth="1"/>
    <col min="9985" max="9985" width="10" style="176" bestFit="1" customWidth="1"/>
    <col min="9986" max="9986" width="6.42578125" style="176" customWidth="1"/>
    <col min="9987" max="9987" width="39.42578125" style="176" customWidth="1"/>
    <col min="9988" max="9988" width="31.140625" style="176" customWidth="1"/>
    <col min="9989" max="9989" width="12.140625" style="176" customWidth="1"/>
    <col min="9990" max="9990" width="6.5703125" style="176" customWidth="1"/>
    <col min="9991" max="9991" width="7.140625" style="176" customWidth="1"/>
    <col min="9992" max="9995" width="6.5703125" style="176" customWidth="1"/>
    <col min="9996" max="9997" width="11.42578125" style="176"/>
    <col min="9998" max="10003" width="0" style="176" hidden="1" customWidth="1"/>
    <col min="10004" max="10237" width="11.42578125" style="176"/>
    <col min="10238" max="10238" width="5.42578125" style="176" customWidth="1"/>
    <col min="10239" max="10239" width="5" style="176" customWidth="1"/>
    <col min="10240" max="10240" width="10.5703125" style="176" bestFit="1" customWidth="1"/>
    <col min="10241" max="10241" width="10" style="176" bestFit="1" customWidth="1"/>
    <col min="10242" max="10242" width="6.42578125" style="176" customWidth="1"/>
    <col min="10243" max="10243" width="39.42578125" style="176" customWidth="1"/>
    <col min="10244" max="10244" width="31.140625" style="176" customWidth="1"/>
    <col min="10245" max="10245" width="12.140625" style="176" customWidth="1"/>
    <col min="10246" max="10246" width="6.5703125" style="176" customWidth="1"/>
    <col min="10247" max="10247" width="7.140625" style="176" customWidth="1"/>
    <col min="10248" max="10251" width="6.5703125" style="176" customWidth="1"/>
    <col min="10252" max="10253" width="11.42578125" style="176"/>
    <col min="10254" max="10259" width="0" style="176" hidden="1" customWidth="1"/>
    <col min="10260" max="10493" width="11.42578125" style="176"/>
    <col min="10494" max="10494" width="5.42578125" style="176" customWidth="1"/>
    <col min="10495" max="10495" width="5" style="176" customWidth="1"/>
    <col min="10496" max="10496" width="10.5703125" style="176" bestFit="1" customWidth="1"/>
    <col min="10497" max="10497" width="10" style="176" bestFit="1" customWidth="1"/>
    <col min="10498" max="10498" width="6.42578125" style="176" customWidth="1"/>
    <col min="10499" max="10499" width="39.42578125" style="176" customWidth="1"/>
    <col min="10500" max="10500" width="31.140625" style="176" customWidth="1"/>
    <col min="10501" max="10501" width="12.140625" style="176" customWidth="1"/>
    <col min="10502" max="10502" width="6.5703125" style="176" customWidth="1"/>
    <col min="10503" max="10503" width="7.140625" style="176" customWidth="1"/>
    <col min="10504" max="10507" width="6.5703125" style="176" customWidth="1"/>
    <col min="10508" max="10509" width="11.42578125" style="176"/>
    <col min="10510" max="10515" width="0" style="176" hidden="1" customWidth="1"/>
    <col min="10516" max="10749" width="11.42578125" style="176"/>
    <col min="10750" max="10750" width="5.42578125" style="176" customWidth="1"/>
    <col min="10751" max="10751" width="5" style="176" customWidth="1"/>
    <col min="10752" max="10752" width="10.5703125" style="176" bestFit="1" customWidth="1"/>
    <col min="10753" max="10753" width="10" style="176" bestFit="1" customWidth="1"/>
    <col min="10754" max="10754" width="6.42578125" style="176" customWidth="1"/>
    <col min="10755" max="10755" width="39.42578125" style="176" customWidth="1"/>
    <col min="10756" max="10756" width="31.140625" style="176" customWidth="1"/>
    <col min="10757" max="10757" width="12.140625" style="176" customWidth="1"/>
    <col min="10758" max="10758" width="6.5703125" style="176" customWidth="1"/>
    <col min="10759" max="10759" width="7.140625" style="176" customWidth="1"/>
    <col min="10760" max="10763" width="6.5703125" style="176" customWidth="1"/>
    <col min="10764" max="10765" width="11.42578125" style="176"/>
    <col min="10766" max="10771" width="0" style="176" hidden="1" customWidth="1"/>
    <col min="10772" max="11005" width="11.42578125" style="176"/>
    <col min="11006" max="11006" width="5.42578125" style="176" customWidth="1"/>
    <col min="11007" max="11007" width="5" style="176" customWidth="1"/>
    <col min="11008" max="11008" width="10.5703125" style="176" bestFit="1" customWidth="1"/>
    <col min="11009" max="11009" width="10" style="176" bestFit="1" customWidth="1"/>
    <col min="11010" max="11010" width="6.42578125" style="176" customWidth="1"/>
    <col min="11011" max="11011" width="39.42578125" style="176" customWidth="1"/>
    <col min="11012" max="11012" width="31.140625" style="176" customWidth="1"/>
    <col min="11013" max="11013" width="12.140625" style="176" customWidth="1"/>
    <col min="11014" max="11014" width="6.5703125" style="176" customWidth="1"/>
    <col min="11015" max="11015" width="7.140625" style="176" customWidth="1"/>
    <col min="11016" max="11019" width="6.5703125" style="176" customWidth="1"/>
    <col min="11020" max="11021" width="11.42578125" style="176"/>
    <col min="11022" max="11027" width="0" style="176" hidden="1" customWidth="1"/>
    <col min="11028" max="11261" width="11.42578125" style="176"/>
    <col min="11262" max="11262" width="5.42578125" style="176" customWidth="1"/>
    <col min="11263" max="11263" width="5" style="176" customWidth="1"/>
    <col min="11264" max="11264" width="10.5703125" style="176" bestFit="1" customWidth="1"/>
    <col min="11265" max="11265" width="10" style="176" bestFit="1" customWidth="1"/>
    <col min="11266" max="11266" width="6.42578125" style="176" customWidth="1"/>
    <col min="11267" max="11267" width="39.42578125" style="176" customWidth="1"/>
    <col min="11268" max="11268" width="31.140625" style="176" customWidth="1"/>
    <col min="11269" max="11269" width="12.140625" style="176" customWidth="1"/>
    <col min="11270" max="11270" width="6.5703125" style="176" customWidth="1"/>
    <col min="11271" max="11271" width="7.140625" style="176" customWidth="1"/>
    <col min="11272" max="11275" width="6.5703125" style="176" customWidth="1"/>
    <col min="11276" max="11277" width="11.42578125" style="176"/>
    <col min="11278" max="11283" width="0" style="176" hidden="1" customWidth="1"/>
    <col min="11284" max="11517" width="11.42578125" style="176"/>
    <col min="11518" max="11518" width="5.42578125" style="176" customWidth="1"/>
    <col min="11519" max="11519" width="5" style="176" customWidth="1"/>
    <col min="11520" max="11520" width="10.5703125" style="176" bestFit="1" customWidth="1"/>
    <col min="11521" max="11521" width="10" style="176" bestFit="1" customWidth="1"/>
    <col min="11522" max="11522" width="6.42578125" style="176" customWidth="1"/>
    <col min="11523" max="11523" width="39.42578125" style="176" customWidth="1"/>
    <col min="11524" max="11524" width="31.140625" style="176" customWidth="1"/>
    <col min="11525" max="11525" width="12.140625" style="176" customWidth="1"/>
    <col min="11526" max="11526" width="6.5703125" style="176" customWidth="1"/>
    <col min="11527" max="11527" width="7.140625" style="176" customWidth="1"/>
    <col min="11528" max="11531" width="6.5703125" style="176" customWidth="1"/>
    <col min="11532" max="11533" width="11.42578125" style="176"/>
    <col min="11534" max="11539" width="0" style="176" hidden="1" customWidth="1"/>
    <col min="11540" max="11773" width="11.42578125" style="176"/>
    <col min="11774" max="11774" width="5.42578125" style="176" customWidth="1"/>
    <col min="11775" max="11775" width="5" style="176" customWidth="1"/>
    <col min="11776" max="11776" width="10.5703125" style="176" bestFit="1" customWidth="1"/>
    <col min="11777" max="11777" width="10" style="176" bestFit="1" customWidth="1"/>
    <col min="11778" max="11778" width="6.42578125" style="176" customWidth="1"/>
    <col min="11779" max="11779" width="39.42578125" style="176" customWidth="1"/>
    <col min="11780" max="11780" width="31.140625" style="176" customWidth="1"/>
    <col min="11781" max="11781" width="12.140625" style="176" customWidth="1"/>
    <col min="11782" max="11782" width="6.5703125" style="176" customWidth="1"/>
    <col min="11783" max="11783" width="7.140625" style="176" customWidth="1"/>
    <col min="11784" max="11787" width="6.5703125" style="176" customWidth="1"/>
    <col min="11788" max="11789" width="11.42578125" style="176"/>
    <col min="11790" max="11795" width="0" style="176" hidden="1" customWidth="1"/>
    <col min="11796" max="12029" width="11.42578125" style="176"/>
    <col min="12030" max="12030" width="5.42578125" style="176" customWidth="1"/>
    <col min="12031" max="12031" width="5" style="176" customWidth="1"/>
    <col min="12032" max="12032" width="10.5703125" style="176" bestFit="1" customWidth="1"/>
    <col min="12033" max="12033" width="10" style="176" bestFit="1" customWidth="1"/>
    <col min="12034" max="12034" width="6.42578125" style="176" customWidth="1"/>
    <col min="12035" max="12035" width="39.42578125" style="176" customWidth="1"/>
    <col min="12036" max="12036" width="31.140625" style="176" customWidth="1"/>
    <col min="12037" max="12037" width="12.140625" style="176" customWidth="1"/>
    <col min="12038" max="12038" width="6.5703125" style="176" customWidth="1"/>
    <col min="12039" max="12039" width="7.140625" style="176" customWidth="1"/>
    <col min="12040" max="12043" width="6.5703125" style="176" customWidth="1"/>
    <col min="12044" max="12045" width="11.42578125" style="176"/>
    <col min="12046" max="12051" width="0" style="176" hidden="1" customWidth="1"/>
    <col min="12052" max="12285" width="11.42578125" style="176"/>
    <col min="12286" max="12286" width="5.42578125" style="176" customWidth="1"/>
    <col min="12287" max="12287" width="5" style="176" customWidth="1"/>
    <col min="12288" max="12288" width="10.5703125" style="176" bestFit="1" customWidth="1"/>
    <col min="12289" max="12289" width="10" style="176" bestFit="1" customWidth="1"/>
    <col min="12290" max="12290" width="6.42578125" style="176" customWidth="1"/>
    <col min="12291" max="12291" width="39.42578125" style="176" customWidth="1"/>
    <col min="12292" max="12292" width="31.140625" style="176" customWidth="1"/>
    <col min="12293" max="12293" width="12.140625" style="176" customWidth="1"/>
    <col min="12294" max="12294" width="6.5703125" style="176" customWidth="1"/>
    <col min="12295" max="12295" width="7.140625" style="176" customWidth="1"/>
    <col min="12296" max="12299" width="6.5703125" style="176" customWidth="1"/>
    <col min="12300" max="12301" width="11.42578125" style="176"/>
    <col min="12302" max="12307" width="0" style="176" hidden="1" customWidth="1"/>
    <col min="12308" max="12541" width="11.42578125" style="176"/>
    <col min="12542" max="12542" width="5.42578125" style="176" customWidth="1"/>
    <col min="12543" max="12543" width="5" style="176" customWidth="1"/>
    <col min="12544" max="12544" width="10.5703125" style="176" bestFit="1" customWidth="1"/>
    <col min="12545" max="12545" width="10" style="176" bestFit="1" customWidth="1"/>
    <col min="12546" max="12546" width="6.42578125" style="176" customWidth="1"/>
    <col min="12547" max="12547" width="39.42578125" style="176" customWidth="1"/>
    <col min="12548" max="12548" width="31.140625" style="176" customWidth="1"/>
    <col min="12549" max="12549" width="12.140625" style="176" customWidth="1"/>
    <col min="12550" max="12550" width="6.5703125" style="176" customWidth="1"/>
    <col min="12551" max="12551" width="7.140625" style="176" customWidth="1"/>
    <col min="12552" max="12555" width="6.5703125" style="176" customWidth="1"/>
    <col min="12556" max="12557" width="11.42578125" style="176"/>
    <col min="12558" max="12563" width="0" style="176" hidden="1" customWidth="1"/>
    <col min="12564" max="12797" width="11.42578125" style="176"/>
    <col min="12798" max="12798" width="5.42578125" style="176" customWidth="1"/>
    <col min="12799" max="12799" width="5" style="176" customWidth="1"/>
    <col min="12800" max="12800" width="10.5703125" style="176" bestFit="1" customWidth="1"/>
    <col min="12801" max="12801" width="10" style="176" bestFit="1" customWidth="1"/>
    <col min="12802" max="12802" width="6.42578125" style="176" customWidth="1"/>
    <col min="12803" max="12803" width="39.42578125" style="176" customWidth="1"/>
    <col min="12804" max="12804" width="31.140625" style="176" customWidth="1"/>
    <col min="12805" max="12805" width="12.140625" style="176" customWidth="1"/>
    <col min="12806" max="12806" width="6.5703125" style="176" customWidth="1"/>
    <col min="12807" max="12807" width="7.140625" style="176" customWidth="1"/>
    <col min="12808" max="12811" width="6.5703125" style="176" customWidth="1"/>
    <col min="12812" max="12813" width="11.42578125" style="176"/>
    <col min="12814" max="12819" width="0" style="176" hidden="1" customWidth="1"/>
    <col min="12820" max="13053" width="11.42578125" style="176"/>
    <col min="13054" max="13054" width="5.42578125" style="176" customWidth="1"/>
    <col min="13055" max="13055" width="5" style="176" customWidth="1"/>
    <col min="13056" max="13056" width="10.5703125" style="176" bestFit="1" customWidth="1"/>
    <col min="13057" max="13057" width="10" style="176" bestFit="1" customWidth="1"/>
    <col min="13058" max="13058" width="6.42578125" style="176" customWidth="1"/>
    <col min="13059" max="13059" width="39.42578125" style="176" customWidth="1"/>
    <col min="13060" max="13060" width="31.140625" style="176" customWidth="1"/>
    <col min="13061" max="13061" width="12.140625" style="176" customWidth="1"/>
    <col min="13062" max="13062" width="6.5703125" style="176" customWidth="1"/>
    <col min="13063" max="13063" width="7.140625" style="176" customWidth="1"/>
    <col min="13064" max="13067" width="6.5703125" style="176" customWidth="1"/>
    <col min="13068" max="13069" width="11.42578125" style="176"/>
    <col min="13070" max="13075" width="0" style="176" hidden="1" customWidth="1"/>
    <col min="13076" max="13309" width="11.42578125" style="176"/>
    <col min="13310" max="13310" width="5.42578125" style="176" customWidth="1"/>
    <col min="13311" max="13311" width="5" style="176" customWidth="1"/>
    <col min="13312" max="13312" width="10.5703125" style="176" bestFit="1" customWidth="1"/>
    <col min="13313" max="13313" width="10" style="176" bestFit="1" customWidth="1"/>
    <col min="13314" max="13314" width="6.42578125" style="176" customWidth="1"/>
    <col min="13315" max="13315" width="39.42578125" style="176" customWidth="1"/>
    <col min="13316" max="13316" width="31.140625" style="176" customWidth="1"/>
    <col min="13317" max="13317" width="12.140625" style="176" customWidth="1"/>
    <col min="13318" max="13318" width="6.5703125" style="176" customWidth="1"/>
    <col min="13319" max="13319" width="7.140625" style="176" customWidth="1"/>
    <col min="13320" max="13323" width="6.5703125" style="176" customWidth="1"/>
    <col min="13324" max="13325" width="11.42578125" style="176"/>
    <col min="13326" max="13331" width="0" style="176" hidden="1" customWidth="1"/>
    <col min="13332" max="13565" width="11.42578125" style="176"/>
    <col min="13566" max="13566" width="5.42578125" style="176" customWidth="1"/>
    <col min="13567" max="13567" width="5" style="176" customWidth="1"/>
    <col min="13568" max="13568" width="10.5703125" style="176" bestFit="1" customWidth="1"/>
    <col min="13569" max="13569" width="10" style="176" bestFit="1" customWidth="1"/>
    <col min="13570" max="13570" width="6.42578125" style="176" customWidth="1"/>
    <col min="13571" max="13571" width="39.42578125" style="176" customWidth="1"/>
    <col min="13572" max="13572" width="31.140625" style="176" customWidth="1"/>
    <col min="13573" max="13573" width="12.140625" style="176" customWidth="1"/>
    <col min="13574" max="13574" width="6.5703125" style="176" customWidth="1"/>
    <col min="13575" max="13575" width="7.140625" style="176" customWidth="1"/>
    <col min="13576" max="13579" width="6.5703125" style="176" customWidth="1"/>
    <col min="13580" max="13581" width="11.42578125" style="176"/>
    <col min="13582" max="13587" width="0" style="176" hidden="1" customWidth="1"/>
    <col min="13588" max="13821" width="11.42578125" style="176"/>
    <col min="13822" max="13822" width="5.42578125" style="176" customWidth="1"/>
    <col min="13823" max="13823" width="5" style="176" customWidth="1"/>
    <col min="13824" max="13824" width="10.5703125" style="176" bestFit="1" customWidth="1"/>
    <col min="13825" max="13825" width="10" style="176" bestFit="1" customWidth="1"/>
    <col min="13826" max="13826" width="6.42578125" style="176" customWidth="1"/>
    <col min="13827" max="13827" width="39.42578125" style="176" customWidth="1"/>
    <col min="13828" max="13828" width="31.140625" style="176" customWidth="1"/>
    <col min="13829" max="13829" width="12.140625" style="176" customWidth="1"/>
    <col min="13830" max="13830" width="6.5703125" style="176" customWidth="1"/>
    <col min="13831" max="13831" width="7.140625" style="176" customWidth="1"/>
    <col min="13832" max="13835" width="6.5703125" style="176" customWidth="1"/>
    <col min="13836" max="13837" width="11.42578125" style="176"/>
    <col min="13838" max="13843" width="0" style="176" hidden="1" customWidth="1"/>
    <col min="13844" max="14077" width="11.42578125" style="176"/>
    <col min="14078" max="14078" width="5.42578125" style="176" customWidth="1"/>
    <col min="14079" max="14079" width="5" style="176" customWidth="1"/>
    <col min="14080" max="14080" width="10.5703125" style="176" bestFit="1" customWidth="1"/>
    <col min="14081" max="14081" width="10" style="176" bestFit="1" customWidth="1"/>
    <col min="14082" max="14082" width="6.42578125" style="176" customWidth="1"/>
    <col min="14083" max="14083" width="39.42578125" style="176" customWidth="1"/>
    <col min="14084" max="14084" width="31.140625" style="176" customWidth="1"/>
    <col min="14085" max="14085" width="12.140625" style="176" customWidth="1"/>
    <col min="14086" max="14086" width="6.5703125" style="176" customWidth="1"/>
    <col min="14087" max="14087" width="7.140625" style="176" customWidth="1"/>
    <col min="14088" max="14091" width="6.5703125" style="176" customWidth="1"/>
    <col min="14092" max="14093" width="11.42578125" style="176"/>
    <col min="14094" max="14099" width="0" style="176" hidden="1" customWidth="1"/>
    <col min="14100" max="14333" width="11.42578125" style="176"/>
    <col min="14334" max="14334" width="5.42578125" style="176" customWidth="1"/>
    <col min="14335" max="14335" width="5" style="176" customWidth="1"/>
    <col min="14336" max="14336" width="10.5703125" style="176" bestFit="1" customWidth="1"/>
    <col min="14337" max="14337" width="10" style="176" bestFit="1" customWidth="1"/>
    <col min="14338" max="14338" width="6.42578125" style="176" customWidth="1"/>
    <col min="14339" max="14339" width="39.42578125" style="176" customWidth="1"/>
    <col min="14340" max="14340" width="31.140625" style="176" customWidth="1"/>
    <col min="14341" max="14341" width="12.140625" style="176" customWidth="1"/>
    <col min="14342" max="14342" width="6.5703125" style="176" customWidth="1"/>
    <col min="14343" max="14343" width="7.140625" style="176" customWidth="1"/>
    <col min="14344" max="14347" width="6.5703125" style="176" customWidth="1"/>
    <col min="14348" max="14349" width="11.42578125" style="176"/>
    <col min="14350" max="14355" width="0" style="176" hidden="1" customWidth="1"/>
    <col min="14356" max="14589" width="11.42578125" style="176"/>
    <col min="14590" max="14590" width="5.42578125" style="176" customWidth="1"/>
    <col min="14591" max="14591" width="5" style="176" customWidth="1"/>
    <col min="14592" max="14592" width="10.5703125" style="176" bestFit="1" customWidth="1"/>
    <col min="14593" max="14593" width="10" style="176" bestFit="1" customWidth="1"/>
    <col min="14594" max="14594" width="6.42578125" style="176" customWidth="1"/>
    <col min="14595" max="14595" width="39.42578125" style="176" customWidth="1"/>
    <col min="14596" max="14596" width="31.140625" style="176" customWidth="1"/>
    <col min="14597" max="14597" width="12.140625" style="176" customWidth="1"/>
    <col min="14598" max="14598" width="6.5703125" style="176" customWidth="1"/>
    <col min="14599" max="14599" width="7.140625" style="176" customWidth="1"/>
    <col min="14600" max="14603" width="6.5703125" style="176" customWidth="1"/>
    <col min="14604" max="14605" width="11.42578125" style="176"/>
    <col min="14606" max="14611" width="0" style="176" hidden="1" customWidth="1"/>
    <col min="14612" max="14845" width="11.42578125" style="176"/>
    <col min="14846" max="14846" width="5.42578125" style="176" customWidth="1"/>
    <col min="14847" max="14847" width="5" style="176" customWidth="1"/>
    <col min="14848" max="14848" width="10.5703125" style="176" bestFit="1" customWidth="1"/>
    <col min="14849" max="14849" width="10" style="176" bestFit="1" customWidth="1"/>
    <col min="14850" max="14850" width="6.42578125" style="176" customWidth="1"/>
    <col min="14851" max="14851" width="39.42578125" style="176" customWidth="1"/>
    <col min="14852" max="14852" width="31.140625" style="176" customWidth="1"/>
    <col min="14853" max="14853" width="12.140625" style="176" customWidth="1"/>
    <col min="14854" max="14854" width="6.5703125" style="176" customWidth="1"/>
    <col min="14855" max="14855" width="7.140625" style="176" customWidth="1"/>
    <col min="14856" max="14859" width="6.5703125" style="176" customWidth="1"/>
    <col min="14860" max="14861" width="11.42578125" style="176"/>
    <col min="14862" max="14867" width="0" style="176" hidden="1" customWidth="1"/>
    <col min="14868" max="15101" width="11.42578125" style="176"/>
    <col min="15102" max="15102" width="5.42578125" style="176" customWidth="1"/>
    <col min="15103" max="15103" width="5" style="176" customWidth="1"/>
    <col min="15104" max="15104" width="10.5703125" style="176" bestFit="1" customWidth="1"/>
    <col min="15105" max="15105" width="10" style="176" bestFit="1" customWidth="1"/>
    <col min="15106" max="15106" width="6.42578125" style="176" customWidth="1"/>
    <col min="15107" max="15107" width="39.42578125" style="176" customWidth="1"/>
    <col min="15108" max="15108" width="31.140625" style="176" customWidth="1"/>
    <col min="15109" max="15109" width="12.140625" style="176" customWidth="1"/>
    <col min="15110" max="15110" width="6.5703125" style="176" customWidth="1"/>
    <col min="15111" max="15111" width="7.140625" style="176" customWidth="1"/>
    <col min="15112" max="15115" width="6.5703125" style="176" customWidth="1"/>
    <col min="15116" max="15117" width="11.42578125" style="176"/>
    <col min="15118" max="15123" width="0" style="176" hidden="1" customWidth="1"/>
    <col min="15124" max="15357" width="11.42578125" style="176"/>
    <col min="15358" max="15358" width="5.42578125" style="176" customWidth="1"/>
    <col min="15359" max="15359" width="5" style="176" customWidth="1"/>
    <col min="15360" max="15360" width="10.5703125" style="176" bestFit="1" customWidth="1"/>
    <col min="15361" max="15361" width="10" style="176" bestFit="1" customWidth="1"/>
    <col min="15362" max="15362" width="6.42578125" style="176" customWidth="1"/>
    <col min="15363" max="15363" width="39.42578125" style="176" customWidth="1"/>
    <col min="15364" max="15364" width="31.140625" style="176" customWidth="1"/>
    <col min="15365" max="15365" width="12.140625" style="176" customWidth="1"/>
    <col min="15366" max="15366" width="6.5703125" style="176" customWidth="1"/>
    <col min="15367" max="15367" width="7.140625" style="176" customWidth="1"/>
    <col min="15368" max="15371" width="6.5703125" style="176" customWidth="1"/>
    <col min="15372" max="15373" width="11.42578125" style="176"/>
    <col min="15374" max="15379" width="0" style="176" hidden="1" customWidth="1"/>
    <col min="15380" max="15613" width="11.42578125" style="176"/>
    <col min="15614" max="15614" width="5.42578125" style="176" customWidth="1"/>
    <col min="15615" max="15615" width="5" style="176" customWidth="1"/>
    <col min="15616" max="15616" width="10.5703125" style="176" bestFit="1" customWidth="1"/>
    <col min="15617" max="15617" width="10" style="176" bestFit="1" customWidth="1"/>
    <col min="15618" max="15618" width="6.42578125" style="176" customWidth="1"/>
    <col min="15619" max="15619" width="39.42578125" style="176" customWidth="1"/>
    <col min="15620" max="15620" width="31.140625" style="176" customWidth="1"/>
    <col min="15621" max="15621" width="12.140625" style="176" customWidth="1"/>
    <col min="15622" max="15622" width="6.5703125" style="176" customWidth="1"/>
    <col min="15623" max="15623" width="7.140625" style="176" customWidth="1"/>
    <col min="15624" max="15627" width="6.5703125" style="176" customWidth="1"/>
    <col min="15628" max="15629" width="11.42578125" style="176"/>
    <col min="15630" max="15635" width="0" style="176" hidden="1" customWidth="1"/>
    <col min="15636" max="15869" width="11.42578125" style="176"/>
    <col min="15870" max="15870" width="5.42578125" style="176" customWidth="1"/>
    <col min="15871" max="15871" width="5" style="176" customWidth="1"/>
    <col min="15872" max="15872" width="10.5703125" style="176" bestFit="1" customWidth="1"/>
    <col min="15873" max="15873" width="10" style="176" bestFit="1" customWidth="1"/>
    <col min="15874" max="15874" width="6.42578125" style="176" customWidth="1"/>
    <col min="15875" max="15875" width="39.42578125" style="176" customWidth="1"/>
    <col min="15876" max="15876" width="31.140625" style="176" customWidth="1"/>
    <col min="15877" max="15877" width="12.140625" style="176" customWidth="1"/>
    <col min="15878" max="15878" width="6.5703125" style="176" customWidth="1"/>
    <col min="15879" max="15879" width="7.140625" style="176" customWidth="1"/>
    <col min="15880" max="15883" width="6.5703125" style="176" customWidth="1"/>
    <col min="15884" max="15885" width="11.42578125" style="176"/>
    <col min="15886" max="15891" width="0" style="176" hidden="1" customWidth="1"/>
    <col min="15892" max="16125" width="11.42578125" style="176"/>
    <col min="16126" max="16126" width="5.42578125" style="176" customWidth="1"/>
    <col min="16127" max="16127" width="5" style="176" customWidth="1"/>
    <col min="16128" max="16128" width="10.5703125" style="176" bestFit="1" customWidth="1"/>
    <col min="16129" max="16129" width="10" style="176" bestFit="1" customWidth="1"/>
    <col min="16130" max="16130" width="6.42578125" style="176" customWidth="1"/>
    <col min="16131" max="16131" width="39.42578125" style="176" customWidth="1"/>
    <col min="16132" max="16132" width="31.140625" style="176" customWidth="1"/>
    <col min="16133" max="16133" width="12.140625" style="176" customWidth="1"/>
    <col min="16134" max="16134" width="6.5703125" style="176" customWidth="1"/>
    <col min="16135" max="16135" width="7.140625" style="176" customWidth="1"/>
    <col min="16136" max="16139" width="6.5703125" style="176" customWidth="1"/>
    <col min="16140" max="16141" width="11.42578125" style="176"/>
    <col min="16142" max="16147" width="0" style="176" hidden="1" customWidth="1"/>
    <col min="16148" max="16384" width="11.42578125" style="176"/>
  </cols>
  <sheetData>
    <row r="1" spans="1:42" s="170" customFormat="1" ht="24.95" customHeight="1" thickBot="1">
      <c r="A1" s="169"/>
      <c r="B1" s="913" t="s">
        <v>151</v>
      </c>
      <c r="C1" s="914"/>
      <c r="D1" s="883"/>
      <c r="E1" s="914"/>
      <c r="F1" s="915"/>
      <c r="G1" s="498"/>
      <c r="H1" s="913" t="s">
        <v>0</v>
      </c>
      <c r="I1" s="914"/>
      <c r="J1" s="914"/>
      <c r="K1" s="915"/>
      <c r="L1" s="542"/>
      <c r="M1" s="882" t="s">
        <v>31</v>
      </c>
      <c r="N1" s="883"/>
      <c r="O1" s="884"/>
      <c r="P1" s="541" t="s">
        <v>6</v>
      </c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169"/>
      <c r="AL1" s="169"/>
      <c r="AM1" s="169"/>
      <c r="AN1" s="169"/>
      <c r="AO1" s="169"/>
      <c r="AP1" s="169"/>
    </row>
    <row r="2" spans="1:42" s="170" customFormat="1" ht="39.950000000000003" customHeight="1" thickBot="1">
      <c r="A2" s="169"/>
      <c r="B2" s="934" t="s">
        <v>236</v>
      </c>
      <c r="C2" s="935"/>
      <c r="D2" s="935"/>
      <c r="E2" s="935"/>
      <c r="F2" s="936"/>
      <c r="G2" s="597"/>
      <c r="H2" s="916" t="s">
        <v>235</v>
      </c>
      <c r="I2" s="917"/>
      <c r="J2" s="917"/>
      <c r="K2" s="918"/>
      <c r="L2" s="543"/>
      <c r="M2" s="885">
        <f>LOOKUP(P2,Period!A3:A55,Period!C3:C55)</f>
        <v>45654</v>
      </c>
      <c r="N2" s="886"/>
      <c r="O2" s="887"/>
      <c r="P2" s="598">
        <v>1</v>
      </c>
      <c r="Q2" s="169"/>
      <c r="R2" s="169"/>
      <c r="S2" s="169"/>
      <c r="T2" s="169"/>
      <c r="U2" s="169"/>
      <c r="V2" s="169"/>
      <c r="W2" s="171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69"/>
      <c r="AO2" s="169"/>
      <c r="AP2" s="169"/>
    </row>
    <row r="3" spans="1:42" ht="15.75" thickBot="1">
      <c r="A3" s="172"/>
      <c r="B3" s="919"/>
      <c r="C3" s="919"/>
      <c r="D3" s="499"/>
      <c r="E3" s="172"/>
      <c r="F3" s="173"/>
      <c r="G3" s="173"/>
      <c r="H3" s="919"/>
      <c r="I3" s="919"/>
      <c r="J3" s="172"/>
      <c r="K3" s="500"/>
      <c r="L3" s="544"/>
      <c r="M3" s="501"/>
      <c r="N3" s="502"/>
      <c r="O3" s="174"/>
      <c r="P3" s="174"/>
      <c r="Q3" s="175"/>
      <c r="R3" s="175"/>
      <c r="S3" s="175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</row>
    <row r="4" spans="1:42" ht="24" customHeight="1" thickBot="1">
      <c r="A4" s="172"/>
      <c r="B4" s="920" t="s">
        <v>152</v>
      </c>
      <c r="C4" s="921"/>
      <c r="D4" s="922"/>
      <c r="E4" s="921"/>
      <c r="F4" s="923"/>
      <c r="G4" s="173"/>
      <c r="H4" s="928" t="s">
        <v>170</v>
      </c>
      <c r="I4" s="929"/>
      <c r="J4" s="929"/>
      <c r="K4" s="930"/>
      <c r="L4" s="540"/>
      <c r="M4" s="171"/>
      <c r="N4" s="967" t="s">
        <v>214</v>
      </c>
      <c r="O4" s="968"/>
      <c r="P4" s="942" t="s">
        <v>97</v>
      </c>
      <c r="Q4" s="177"/>
      <c r="R4" s="177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</row>
    <row r="5" spans="1:42" ht="30" customHeight="1" thickBot="1">
      <c r="A5" s="172"/>
      <c r="B5" s="924"/>
      <c r="C5" s="925"/>
      <c r="D5" s="926"/>
      <c r="E5" s="925"/>
      <c r="F5" s="927"/>
      <c r="G5" s="599"/>
      <c r="H5" s="931" t="s">
        <v>237</v>
      </c>
      <c r="I5" s="932"/>
      <c r="J5" s="932"/>
      <c r="K5" s="933"/>
      <c r="L5" s="545"/>
      <c r="M5" s="172"/>
      <c r="N5" s="944" t="s">
        <v>215</v>
      </c>
      <c r="O5" s="946" t="s">
        <v>216</v>
      </c>
      <c r="P5" s="943"/>
      <c r="Q5" s="941"/>
      <c r="R5" s="941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</row>
    <row r="6" spans="1:42" ht="23.25" customHeight="1">
      <c r="A6" s="172"/>
      <c r="B6" s="503"/>
      <c r="C6" s="504"/>
      <c r="D6" s="504"/>
      <c r="E6" s="505"/>
      <c r="F6" s="505"/>
      <c r="G6" s="505"/>
      <c r="H6" s="503"/>
      <c r="I6" s="504"/>
      <c r="J6" s="506"/>
      <c r="K6" s="507"/>
      <c r="L6" s="507"/>
      <c r="N6" s="945"/>
      <c r="O6" s="947"/>
      <c r="P6" s="943"/>
      <c r="Q6" s="941"/>
      <c r="R6" s="941"/>
      <c r="S6" s="178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172"/>
      <c r="AO6" s="172"/>
    </row>
    <row r="7" spans="1:42" ht="15" hidden="1" customHeight="1">
      <c r="A7" s="172"/>
      <c r="B7" s="508"/>
      <c r="C7" s="508"/>
      <c r="D7" s="508"/>
      <c r="E7" s="509"/>
      <c r="F7" s="510"/>
      <c r="G7" s="510"/>
      <c r="H7" s="511"/>
      <c r="I7" s="511"/>
      <c r="J7" s="512"/>
      <c r="K7" s="511"/>
      <c r="L7" s="511"/>
      <c r="N7" s="945"/>
      <c r="O7" s="947"/>
      <c r="P7" s="943"/>
      <c r="Q7" s="941"/>
      <c r="R7" s="941"/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172"/>
      <c r="AO7" s="172"/>
    </row>
    <row r="8" spans="1:42" ht="29.25" thickBot="1">
      <c r="A8" s="172"/>
      <c r="B8" s="513"/>
      <c r="C8" s="513"/>
      <c r="D8" s="513"/>
      <c r="E8" s="513"/>
      <c r="F8" s="514" t="s">
        <v>98</v>
      </c>
      <c r="G8" s="514" t="s">
        <v>115</v>
      </c>
      <c r="H8" s="515"/>
      <c r="I8" s="516" t="s">
        <v>99</v>
      </c>
      <c r="J8" s="516"/>
      <c r="K8" s="516"/>
      <c r="L8" s="516"/>
      <c r="M8" s="517"/>
      <c r="N8" s="945"/>
      <c r="O8" s="947"/>
      <c r="P8" s="943"/>
      <c r="Q8" s="941"/>
      <c r="R8" s="941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172"/>
      <c r="AO8" s="172"/>
    </row>
    <row r="9" spans="1:42" ht="20.100000000000001" customHeight="1">
      <c r="A9" s="172"/>
      <c r="B9" s="910" t="s">
        <v>100</v>
      </c>
      <c r="C9" s="907">
        <f>C14-1</f>
        <v>45648</v>
      </c>
      <c r="D9" s="937">
        <f>IF(I13="Travel day",0,F13)*IF(I13="vacation pay",0,1)*IF(I13="Vacation without pay",0,1)*IF(I13="sick day",0,1)*IF(I13="Special leave",0,1)*IF(I13="Work Holiday",0,1)</f>
        <v>0</v>
      </c>
      <c r="E9" s="951" t="str">
        <f>IFERROR(VLOOKUP(C9,Period!$N$4:$P$15,2,FALSE),"")</f>
        <v/>
      </c>
      <c r="F9" s="426"/>
      <c r="G9" s="957">
        <f>SUM(N9:O13)</f>
        <v>0</v>
      </c>
      <c r="H9" s="179" t="s">
        <v>72</v>
      </c>
      <c r="I9" s="954"/>
      <c r="J9" s="955"/>
      <c r="K9" s="955"/>
      <c r="L9" s="955"/>
      <c r="M9" s="956"/>
      <c r="N9" s="899">
        <f>IF(F13&gt;5.75,5.75,F13)</f>
        <v>0</v>
      </c>
      <c r="O9" s="940">
        <f>F13-N9</f>
        <v>0</v>
      </c>
      <c r="P9" s="896">
        <f>SUM(N9:O13)</f>
        <v>0</v>
      </c>
      <c r="Q9" s="171"/>
      <c r="R9" s="171"/>
      <c r="S9" s="171"/>
      <c r="T9" s="171"/>
      <c r="U9" s="171"/>
      <c r="V9" s="171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2"/>
    </row>
    <row r="10" spans="1:42" ht="20.100000000000001" customHeight="1">
      <c r="A10" s="172"/>
      <c r="B10" s="911"/>
      <c r="C10" s="908"/>
      <c r="D10" s="938"/>
      <c r="E10" s="952"/>
      <c r="F10" s="427"/>
      <c r="G10" s="958"/>
      <c r="H10" s="180" t="s">
        <v>101</v>
      </c>
      <c r="I10" s="902"/>
      <c r="J10" s="903"/>
      <c r="K10" s="903"/>
      <c r="L10" s="903"/>
      <c r="M10" s="904"/>
      <c r="N10" s="900"/>
      <c r="O10" s="900"/>
      <c r="P10" s="897"/>
      <c r="Q10" s="171"/>
      <c r="R10" s="171"/>
      <c r="S10" s="171"/>
      <c r="T10" s="171"/>
      <c r="U10" s="171"/>
      <c r="V10" s="171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2"/>
      <c r="AO10" s="172"/>
    </row>
    <row r="11" spans="1:42" ht="20.100000000000001" customHeight="1">
      <c r="A11" s="172"/>
      <c r="B11" s="911"/>
      <c r="C11" s="908"/>
      <c r="D11" s="938"/>
      <c r="E11" s="952"/>
      <c r="F11" s="427"/>
      <c r="G11" s="958"/>
      <c r="H11" s="180" t="s">
        <v>102</v>
      </c>
      <c r="I11" s="902"/>
      <c r="J11" s="903"/>
      <c r="K11" s="903"/>
      <c r="L11" s="903"/>
      <c r="M11" s="904"/>
      <c r="N11" s="900"/>
      <c r="O11" s="900"/>
      <c r="P11" s="897"/>
      <c r="Q11" s="171"/>
      <c r="R11" s="171"/>
      <c r="S11" s="171"/>
      <c r="T11" s="171"/>
      <c r="U11" s="171"/>
      <c r="V11" s="171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172"/>
      <c r="AO11" s="172"/>
    </row>
    <row r="12" spans="1:42" ht="20.100000000000001" customHeight="1" thickBot="1">
      <c r="A12" s="172"/>
      <c r="B12" s="911"/>
      <c r="C12" s="908"/>
      <c r="D12" s="938"/>
      <c r="E12" s="952"/>
      <c r="F12" s="428"/>
      <c r="G12" s="958"/>
      <c r="H12" s="181" t="s">
        <v>91</v>
      </c>
      <c r="I12" s="902"/>
      <c r="J12" s="903"/>
      <c r="K12" s="903"/>
      <c r="L12" s="903"/>
      <c r="M12" s="904"/>
      <c r="N12" s="900"/>
      <c r="O12" s="900"/>
      <c r="P12" s="897"/>
      <c r="Q12" s="171"/>
      <c r="R12" s="171"/>
      <c r="S12" s="171"/>
      <c r="T12" s="171"/>
      <c r="U12" s="171"/>
      <c r="V12" s="171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</row>
    <row r="13" spans="1:42" ht="30" customHeight="1" thickBot="1">
      <c r="A13" s="172"/>
      <c r="B13" s="912"/>
      <c r="C13" s="909"/>
      <c r="D13" s="939"/>
      <c r="E13" s="953"/>
      <c r="F13" s="429">
        <f>(F12-F11)+(F10-F9)</f>
        <v>0</v>
      </c>
      <c r="G13" s="959"/>
      <c r="H13" s="182" t="s">
        <v>145</v>
      </c>
      <c r="I13" s="948"/>
      <c r="J13" s="949"/>
      <c r="K13" s="949"/>
      <c r="L13" s="949"/>
      <c r="M13" s="950"/>
      <c r="N13" s="901"/>
      <c r="O13" s="901"/>
      <c r="P13" s="898"/>
      <c r="Q13" s="191"/>
      <c r="R13" s="171"/>
      <c r="S13" s="171"/>
      <c r="T13" s="171"/>
      <c r="U13" s="171"/>
      <c r="V13" s="171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  <c r="AO13" s="172"/>
    </row>
    <row r="14" spans="1:42" ht="20.100000000000001" customHeight="1">
      <c r="A14" s="172"/>
      <c r="B14" s="910" t="s">
        <v>103</v>
      </c>
      <c r="C14" s="907">
        <f>C19-1</f>
        <v>45649</v>
      </c>
      <c r="D14" s="937">
        <f>IF(I18="Travel day",0,F18)*IF(I18="vacation pay",0,1)*IF(I18="Vacation without pay",0,1)*IF(I18="sick day",0,1)*IF(I18="Special leave",0,1)*IF(I18="Work Holiday",0,1)</f>
        <v>0</v>
      </c>
      <c r="E14" s="951" t="str">
        <f>IFERROR(VLOOKUP(C14,Period!$N$4:$P$15,2,FALSE),"")</f>
        <v/>
      </c>
      <c r="F14" s="426"/>
      <c r="G14" s="957">
        <f>SUM(N14:O18)</f>
        <v>0</v>
      </c>
      <c r="H14" s="179" t="s">
        <v>72</v>
      </c>
      <c r="I14" s="954"/>
      <c r="J14" s="955"/>
      <c r="K14" s="955"/>
      <c r="L14" s="955"/>
      <c r="M14" s="956"/>
      <c r="N14" s="899">
        <f t="shared" ref="N14" si="0">IF(F18&gt;5.75,5.75,F18)</f>
        <v>0</v>
      </c>
      <c r="O14" s="940">
        <f t="shared" ref="O14" si="1">F18-N14</f>
        <v>0</v>
      </c>
      <c r="P14" s="896">
        <f>SUM(N14:O18)+P9</f>
        <v>0</v>
      </c>
      <c r="Q14" s="191"/>
      <c r="R14" s="171"/>
      <c r="S14" s="171"/>
      <c r="T14" s="171"/>
      <c r="U14" s="171"/>
      <c r="V14" s="171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</row>
    <row r="15" spans="1:42" ht="20.100000000000001" customHeight="1">
      <c r="A15" s="172"/>
      <c r="B15" s="911"/>
      <c r="C15" s="908"/>
      <c r="D15" s="938"/>
      <c r="E15" s="952"/>
      <c r="F15" s="427"/>
      <c r="G15" s="958"/>
      <c r="H15" s="180" t="s">
        <v>101</v>
      </c>
      <c r="I15" s="902"/>
      <c r="J15" s="903"/>
      <c r="K15" s="903"/>
      <c r="L15" s="903"/>
      <c r="M15" s="904"/>
      <c r="N15" s="900"/>
      <c r="O15" s="900"/>
      <c r="P15" s="897"/>
      <c r="Q15" s="191"/>
      <c r="R15" s="171"/>
      <c r="S15" s="171"/>
      <c r="T15" s="171"/>
      <c r="U15" s="171"/>
      <c r="V15" s="171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</row>
    <row r="16" spans="1:42" ht="20.100000000000001" customHeight="1">
      <c r="A16" s="172"/>
      <c r="B16" s="911"/>
      <c r="C16" s="908"/>
      <c r="D16" s="938"/>
      <c r="E16" s="952"/>
      <c r="F16" s="427"/>
      <c r="G16" s="958"/>
      <c r="H16" s="180" t="s">
        <v>102</v>
      </c>
      <c r="I16" s="902"/>
      <c r="J16" s="903"/>
      <c r="K16" s="903"/>
      <c r="L16" s="903"/>
      <c r="M16" s="904"/>
      <c r="N16" s="900"/>
      <c r="O16" s="900"/>
      <c r="P16" s="897"/>
      <c r="Q16" s="191"/>
      <c r="R16" s="171"/>
      <c r="S16" s="171"/>
      <c r="T16" s="171"/>
      <c r="U16" s="171"/>
      <c r="V16" s="171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</row>
    <row r="17" spans="1:41" ht="20.100000000000001" customHeight="1" thickBot="1">
      <c r="A17" s="172"/>
      <c r="B17" s="911"/>
      <c r="C17" s="908"/>
      <c r="D17" s="938"/>
      <c r="E17" s="952"/>
      <c r="F17" s="428"/>
      <c r="G17" s="958"/>
      <c r="H17" s="181" t="s">
        <v>91</v>
      </c>
      <c r="I17" s="902"/>
      <c r="J17" s="903"/>
      <c r="K17" s="903"/>
      <c r="L17" s="903"/>
      <c r="M17" s="904"/>
      <c r="N17" s="900"/>
      <c r="O17" s="900"/>
      <c r="P17" s="897"/>
      <c r="Q17" s="171"/>
      <c r="R17" s="171"/>
      <c r="S17" s="171"/>
      <c r="T17" s="171"/>
      <c r="U17" s="171"/>
      <c r="V17" s="171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172"/>
      <c r="AO17" s="172"/>
    </row>
    <row r="18" spans="1:41" ht="30" customHeight="1" thickBot="1">
      <c r="A18" s="172"/>
      <c r="B18" s="912"/>
      <c r="C18" s="909"/>
      <c r="D18" s="939"/>
      <c r="E18" s="953"/>
      <c r="F18" s="429">
        <f>(F17-F16)+(F15-F14)</f>
        <v>0</v>
      </c>
      <c r="G18" s="959"/>
      <c r="H18" s="182" t="s">
        <v>145</v>
      </c>
      <c r="I18" s="948"/>
      <c r="J18" s="949"/>
      <c r="K18" s="949"/>
      <c r="L18" s="949"/>
      <c r="M18" s="950"/>
      <c r="N18" s="901"/>
      <c r="O18" s="901"/>
      <c r="P18" s="898"/>
      <c r="Q18" s="171"/>
      <c r="R18" s="171"/>
      <c r="S18" s="171"/>
      <c r="T18" s="171"/>
      <c r="U18" s="171"/>
      <c r="V18" s="171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N18" s="172"/>
      <c r="AO18" s="172"/>
    </row>
    <row r="19" spans="1:41" ht="20.100000000000001" customHeight="1">
      <c r="A19" s="172"/>
      <c r="B19" s="910" t="s">
        <v>104</v>
      </c>
      <c r="C19" s="907">
        <f>C24-1</f>
        <v>45650</v>
      </c>
      <c r="D19" s="937">
        <f t="shared" ref="D19" si="2">IF(I23="Travel day",0,F23)*IF(I23="vacation pay",0,1)*IF(I23="Vacation without pay",0,1)*IF(I23="sick day",0,1)*IF(I23="Special leave",0,1)*IF(I23="Work Holiday",0,1)</f>
        <v>0</v>
      </c>
      <c r="E19" s="951" t="str">
        <f>IFERROR(VLOOKUP(C19,Period!$N$4:$P$15,2,FALSE),"")</f>
        <v/>
      </c>
      <c r="F19" s="426"/>
      <c r="G19" s="957">
        <f>SUM(N19:O23)</f>
        <v>0</v>
      </c>
      <c r="H19" s="179" t="s">
        <v>72</v>
      </c>
      <c r="I19" s="954"/>
      <c r="J19" s="955"/>
      <c r="K19" s="955"/>
      <c r="L19" s="955"/>
      <c r="M19" s="956"/>
      <c r="N19" s="899">
        <f t="shared" ref="N19" si="3">IF(F23&gt;5.75,5.75,F23)</f>
        <v>0</v>
      </c>
      <c r="O19" s="940">
        <f t="shared" ref="O19" si="4">F23-N19</f>
        <v>0</v>
      </c>
      <c r="P19" s="896">
        <f t="shared" ref="P19" si="5">SUM(N19:O23)+P14</f>
        <v>0</v>
      </c>
      <c r="Q19" s="171"/>
      <c r="R19" s="171"/>
      <c r="S19" s="171"/>
      <c r="T19" s="171"/>
      <c r="U19" s="171"/>
      <c r="V19" s="171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</row>
    <row r="20" spans="1:41" ht="20.100000000000001" customHeight="1">
      <c r="A20" s="172"/>
      <c r="B20" s="911"/>
      <c r="C20" s="908"/>
      <c r="D20" s="938"/>
      <c r="E20" s="952"/>
      <c r="F20" s="427"/>
      <c r="G20" s="958"/>
      <c r="H20" s="180" t="s">
        <v>101</v>
      </c>
      <c r="I20" s="902"/>
      <c r="J20" s="903"/>
      <c r="K20" s="903"/>
      <c r="L20" s="903"/>
      <c r="M20" s="904"/>
      <c r="N20" s="900"/>
      <c r="O20" s="900"/>
      <c r="P20" s="897"/>
      <c r="Q20" s="171"/>
      <c r="R20" s="171"/>
      <c r="S20" s="171"/>
      <c r="T20" s="171"/>
      <c r="U20" s="171"/>
      <c r="V20" s="171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</row>
    <row r="21" spans="1:41" ht="20.100000000000001" customHeight="1">
      <c r="A21" s="172"/>
      <c r="B21" s="911"/>
      <c r="C21" s="908"/>
      <c r="D21" s="938"/>
      <c r="E21" s="952"/>
      <c r="F21" s="427"/>
      <c r="G21" s="958"/>
      <c r="H21" s="180" t="s">
        <v>102</v>
      </c>
      <c r="I21" s="902"/>
      <c r="J21" s="903"/>
      <c r="K21" s="903"/>
      <c r="L21" s="903"/>
      <c r="M21" s="904"/>
      <c r="N21" s="900"/>
      <c r="O21" s="900"/>
      <c r="P21" s="897"/>
      <c r="Q21" s="171"/>
      <c r="R21" s="171"/>
      <c r="S21" s="171"/>
      <c r="T21" s="171"/>
      <c r="U21" s="171"/>
      <c r="V21" s="171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</row>
    <row r="22" spans="1:41" ht="20.100000000000001" customHeight="1" thickBot="1">
      <c r="A22" s="172"/>
      <c r="B22" s="911"/>
      <c r="C22" s="908"/>
      <c r="D22" s="938"/>
      <c r="E22" s="952"/>
      <c r="F22" s="428"/>
      <c r="G22" s="958"/>
      <c r="H22" s="181" t="s">
        <v>91</v>
      </c>
      <c r="I22" s="902"/>
      <c r="J22" s="903"/>
      <c r="K22" s="903"/>
      <c r="L22" s="903"/>
      <c r="M22" s="904"/>
      <c r="N22" s="900"/>
      <c r="O22" s="900"/>
      <c r="P22" s="897"/>
      <c r="Q22" s="171"/>
      <c r="R22" s="171"/>
      <c r="S22" s="171"/>
      <c r="T22" s="171"/>
      <c r="U22" s="171"/>
      <c r="V22" s="171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</row>
    <row r="23" spans="1:41" ht="30" customHeight="1" thickBot="1">
      <c r="A23" s="172"/>
      <c r="B23" s="912"/>
      <c r="C23" s="909"/>
      <c r="D23" s="939"/>
      <c r="E23" s="953"/>
      <c r="F23" s="429">
        <f>(F22-F21)+(F20-F19)</f>
        <v>0</v>
      </c>
      <c r="G23" s="959"/>
      <c r="H23" s="182" t="s">
        <v>145</v>
      </c>
      <c r="I23" s="948"/>
      <c r="J23" s="949"/>
      <c r="K23" s="949"/>
      <c r="L23" s="949"/>
      <c r="M23" s="950"/>
      <c r="N23" s="901"/>
      <c r="O23" s="901"/>
      <c r="P23" s="898"/>
      <c r="Q23" s="171"/>
      <c r="R23" s="171"/>
      <c r="S23" s="171"/>
      <c r="T23" s="171"/>
      <c r="U23" s="171"/>
      <c r="V23" s="171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  <c r="AM23" s="172"/>
      <c r="AN23" s="172"/>
      <c r="AO23" s="172"/>
    </row>
    <row r="24" spans="1:41" ht="20.100000000000001" customHeight="1">
      <c r="A24" s="172"/>
      <c r="B24" s="910" t="s">
        <v>105</v>
      </c>
      <c r="C24" s="907">
        <f>C29-1</f>
        <v>45651</v>
      </c>
      <c r="D24" s="937">
        <f t="shared" ref="D24" si="6">IF(I28="Travel day",0,F28)*IF(I28="vacation pay",0,1)*IF(I28="Vacation without pay",0,1)*IF(I28="sick day",0,1)*IF(I28="Special leave",0,1)*IF(I28="Work Holiday",0,1)</f>
        <v>0</v>
      </c>
      <c r="E24" s="951" t="str">
        <f>IFERROR(VLOOKUP(C24,Period!$N$4:$P$15,2,FALSE),"")</f>
        <v/>
      </c>
      <c r="F24" s="426"/>
      <c r="G24" s="957">
        <f>SUM(N24:O28)</f>
        <v>0</v>
      </c>
      <c r="H24" s="179" t="s">
        <v>72</v>
      </c>
      <c r="I24" s="954"/>
      <c r="J24" s="955"/>
      <c r="K24" s="955"/>
      <c r="L24" s="955"/>
      <c r="M24" s="956"/>
      <c r="N24" s="899">
        <f t="shared" ref="N24" si="7">IF(F28&gt;5.75,5.75,F28)</f>
        <v>0</v>
      </c>
      <c r="O24" s="940">
        <f t="shared" ref="O24" si="8">F28-N24</f>
        <v>0</v>
      </c>
      <c r="P24" s="896">
        <f t="shared" ref="P24" si="9">SUM(N24:O28)+P19</f>
        <v>0</v>
      </c>
      <c r="Q24" s="171"/>
      <c r="R24" s="171"/>
      <c r="S24" s="171"/>
      <c r="T24" s="171"/>
      <c r="U24" s="171"/>
      <c r="V24" s="171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  <c r="AK24" s="172"/>
      <c r="AL24" s="172"/>
      <c r="AM24" s="172"/>
      <c r="AN24" s="172"/>
      <c r="AO24" s="172"/>
    </row>
    <row r="25" spans="1:41" ht="20.100000000000001" customHeight="1">
      <c r="A25" s="172"/>
      <c r="B25" s="911"/>
      <c r="C25" s="908"/>
      <c r="D25" s="938"/>
      <c r="E25" s="952"/>
      <c r="F25" s="427"/>
      <c r="G25" s="958"/>
      <c r="H25" s="180" t="s">
        <v>101</v>
      </c>
      <c r="I25" s="902"/>
      <c r="J25" s="903"/>
      <c r="K25" s="903"/>
      <c r="L25" s="903"/>
      <c r="M25" s="904"/>
      <c r="N25" s="900"/>
      <c r="O25" s="900"/>
      <c r="P25" s="897"/>
      <c r="Q25" s="171"/>
      <c r="R25" s="171"/>
      <c r="S25" s="171"/>
      <c r="T25" s="171"/>
      <c r="U25" s="171"/>
      <c r="V25" s="171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  <c r="AL25" s="172"/>
      <c r="AM25" s="172"/>
      <c r="AN25" s="172"/>
      <c r="AO25" s="172"/>
    </row>
    <row r="26" spans="1:41" ht="20.100000000000001" customHeight="1">
      <c r="A26" s="172"/>
      <c r="B26" s="911"/>
      <c r="C26" s="908"/>
      <c r="D26" s="938"/>
      <c r="E26" s="952"/>
      <c r="F26" s="427"/>
      <c r="G26" s="958"/>
      <c r="H26" s="180" t="s">
        <v>102</v>
      </c>
      <c r="I26" s="902"/>
      <c r="J26" s="903"/>
      <c r="K26" s="903"/>
      <c r="L26" s="903"/>
      <c r="M26" s="904"/>
      <c r="N26" s="900"/>
      <c r="O26" s="900"/>
      <c r="P26" s="897"/>
      <c r="Q26" s="171"/>
      <c r="R26" s="171"/>
      <c r="S26" s="171"/>
      <c r="T26" s="171"/>
      <c r="U26" s="171"/>
      <c r="V26" s="171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72"/>
      <c r="AJ26" s="172"/>
      <c r="AK26" s="172"/>
      <c r="AL26" s="172"/>
      <c r="AM26" s="172"/>
      <c r="AN26" s="172"/>
      <c r="AO26" s="172"/>
    </row>
    <row r="27" spans="1:41" ht="20.100000000000001" customHeight="1" thickBot="1">
      <c r="A27" s="172"/>
      <c r="B27" s="911"/>
      <c r="C27" s="908"/>
      <c r="D27" s="938"/>
      <c r="E27" s="952"/>
      <c r="F27" s="428"/>
      <c r="G27" s="958"/>
      <c r="H27" s="181" t="s">
        <v>91</v>
      </c>
      <c r="I27" s="902"/>
      <c r="J27" s="903"/>
      <c r="K27" s="903"/>
      <c r="L27" s="903"/>
      <c r="M27" s="904"/>
      <c r="N27" s="900"/>
      <c r="O27" s="900"/>
      <c r="P27" s="897"/>
      <c r="Q27" s="171"/>
      <c r="R27" s="171"/>
      <c r="S27" s="171"/>
      <c r="T27" s="171"/>
      <c r="U27" s="171"/>
      <c r="V27" s="171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  <c r="AL27" s="172"/>
      <c r="AM27" s="172"/>
      <c r="AN27" s="172"/>
      <c r="AO27" s="172"/>
    </row>
    <row r="28" spans="1:41" ht="30" customHeight="1" thickBot="1">
      <c r="A28" s="172"/>
      <c r="B28" s="912"/>
      <c r="C28" s="909"/>
      <c r="D28" s="939"/>
      <c r="E28" s="953"/>
      <c r="F28" s="429">
        <f>(F27-F26)+(F25-F24)</f>
        <v>0</v>
      </c>
      <c r="G28" s="959"/>
      <c r="H28" s="182" t="s">
        <v>145</v>
      </c>
      <c r="I28" s="948"/>
      <c r="J28" s="949"/>
      <c r="K28" s="949"/>
      <c r="L28" s="949"/>
      <c r="M28" s="950"/>
      <c r="N28" s="901"/>
      <c r="O28" s="901"/>
      <c r="P28" s="898"/>
      <c r="Q28" s="171"/>
      <c r="R28" s="171"/>
      <c r="S28" s="171"/>
      <c r="T28" s="171"/>
      <c r="U28" s="171"/>
      <c r="V28" s="171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  <c r="AL28" s="172"/>
      <c r="AM28" s="172"/>
      <c r="AN28" s="172"/>
      <c r="AO28" s="172"/>
    </row>
    <row r="29" spans="1:41" ht="20.100000000000001" customHeight="1">
      <c r="A29" s="172"/>
      <c r="B29" s="910" t="s">
        <v>106</v>
      </c>
      <c r="C29" s="907">
        <f>C34-1</f>
        <v>45652</v>
      </c>
      <c r="D29" s="937">
        <f t="shared" ref="D29" si="10">IF(I33="Travel day",0,F33)*IF(I33="vacation pay",0,1)*IF(I33="Vacation without pay",0,1)*IF(I33="sick day",0,1)*IF(I33="Special leave",0,1)*IF(I33="Work Holiday",0,1)</f>
        <v>0</v>
      </c>
      <c r="E29" s="951" t="str">
        <f>IFERROR(VLOOKUP(C29,Period!$N$4:$P$15,2,FALSE),"")</f>
        <v/>
      </c>
      <c r="F29" s="426"/>
      <c r="G29" s="957">
        <f>SUM(N29:O33)</f>
        <v>0</v>
      </c>
      <c r="H29" s="179" t="s">
        <v>72</v>
      </c>
      <c r="I29" s="954"/>
      <c r="J29" s="955"/>
      <c r="K29" s="955"/>
      <c r="L29" s="955"/>
      <c r="M29" s="956"/>
      <c r="N29" s="899">
        <f t="shared" ref="N29" si="11">IF(F33&gt;5.75,5.75,F33)</f>
        <v>0</v>
      </c>
      <c r="O29" s="940">
        <f t="shared" ref="O29" si="12">F33-N29</f>
        <v>0</v>
      </c>
      <c r="P29" s="896">
        <f t="shared" ref="P29" si="13">SUM(N29:O33)+P24</f>
        <v>0</v>
      </c>
      <c r="Q29" s="171"/>
      <c r="R29" s="171"/>
      <c r="S29" s="171"/>
      <c r="T29" s="171"/>
      <c r="U29" s="171"/>
      <c r="V29" s="171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</row>
    <row r="30" spans="1:41" ht="20.100000000000001" customHeight="1">
      <c r="A30" s="172"/>
      <c r="B30" s="911"/>
      <c r="C30" s="908"/>
      <c r="D30" s="938"/>
      <c r="E30" s="952"/>
      <c r="F30" s="427"/>
      <c r="G30" s="958"/>
      <c r="H30" s="180" t="s">
        <v>101</v>
      </c>
      <c r="I30" s="902"/>
      <c r="J30" s="903"/>
      <c r="K30" s="903"/>
      <c r="L30" s="903"/>
      <c r="M30" s="904"/>
      <c r="N30" s="900"/>
      <c r="O30" s="900"/>
      <c r="P30" s="897"/>
      <c r="Q30" s="171"/>
      <c r="R30" s="171"/>
      <c r="S30" s="171"/>
      <c r="T30" s="171"/>
      <c r="U30" s="171"/>
      <c r="V30" s="171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</row>
    <row r="31" spans="1:41" ht="20.100000000000001" customHeight="1">
      <c r="A31" s="172"/>
      <c r="B31" s="911"/>
      <c r="C31" s="908"/>
      <c r="D31" s="938"/>
      <c r="E31" s="952"/>
      <c r="F31" s="427"/>
      <c r="G31" s="958"/>
      <c r="H31" s="180" t="s">
        <v>102</v>
      </c>
      <c r="I31" s="902"/>
      <c r="J31" s="903"/>
      <c r="K31" s="903"/>
      <c r="L31" s="903"/>
      <c r="M31" s="904"/>
      <c r="N31" s="900"/>
      <c r="O31" s="900"/>
      <c r="P31" s="897"/>
      <c r="Q31" s="171"/>
      <c r="R31" s="171"/>
      <c r="S31" s="171"/>
      <c r="T31" s="171"/>
      <c r="U31" s="171"/>
      <c r="V31" s="171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</row>
    <row r="32" spans="1:41" ht="20.100000000000001" customHeight="1" thickBot="1">
      <c r="A32" s="172"/>
      <c r="B32" s="911"/>
      <c r="C32" s="908"/>
      <c r="D32" s="938"/>
      <c r="E32" s="952"/>
      <c r="F32" s="428"/>
      <c r="G32" s="958"/>
      <c r="H32" s="181" t="s">
        <v>91</v>
      </c>
      <c r="I32" s="902"/>
      <c r="J32" s="903"/>
      <c r="K32" s="903"/>
      <c r="L32" s="903"/>
      <c r="M32" s="904"/>
      <c r="N32" s="900"/>
      <c r="O32" s="900"/>
      <c r="P32" s="897"/>
      <c r="Q32" s="171"/>
      <c r="R32" s="171"/>
      <c r="S32" s="171"/>
      <c r="T32" s="171"/>
      <c r="U32" s="171"/>
      <c r="V32" s="171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  <c r="AL32" s="172"/>
      <c r="AM32" s="172"/>
      <c r="AN32" s="172"/>
      <c r="AO32" s="172"/>
    </row>
    <row r="33" spans="1:41" ht="30" customHeight="1" thickBot="1">
      <c r="A33" s="172"/>
      <c r="B33" s="912"/>
      <c r="C33" s="909"/>
      <c r="D33" s="939"/>
      <c r="E33" s="953"/>
      <c r="F33" s="429">
        <f>(F32-F31)+(F30-F29)</f>
        <v>0</v>
      </c>
      <c r="G33" s="959"/>
      <c r="H33" s="182" t="s">
        <v>145</v>
      </c>
      <c r="I33" s="948"/>
      <c r="J33" s="949"/>
      <c r="K33" s="949"/>
      <c r="L33" s="949"/>
      <c r="M33" s="950"/>
      <c r="N33" s="901"/>
      <c r="O33" s="901"/>
      <c r="P33" s="898"/>
      <c r="Q33" s="171"/>
      <c r="R33" s="171"/>
      <c r="S33" s="171"/>
      <c r="T33" s="171"/>
      <c r="U33" s="171"/>
      <c r="V33" s="171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  <c r="AI33" s="172"/>
      <c r="AJ33" s="172"/>
      <c r="AK33" s="172"/>
      <c r="AL33" s="172"/>
      <c r="AM33" s="172"/>
      <c r="AN33" s="172"/>
      <c r="AO33" s="172"/>
    </row>
    <row r="34" spans="1:41" ht="20.100000000000001" customHeight="1">
      <c r="A34" s="172"/>
      <c r="B34" s="910" t="s">
        <v>107</v>
      </c>
      <c r="C34" s="907">
        <f>C39-1</f>
        <v>45653</v>
      </c>
      <c r="D34" s="937">
        <f t="shared" ref="D34" si="14">IF(I38="Travel day",0,F38)*IF(I38="vacation pay",0,1)*IF(I38="Vacation without pay",0,1)*IF(I38="sick day",0,1)*IF(I38="Special leave",0,1)*IF(I38="Work Holiday",0,1)</f>
        <v>0</v>
      </c>
      <c r="E34" s="951" t="str">
        <f>IFERROR(VLOOKUP(C34,Period!$N$4:$P$15,2,FALSE),"")</f>
        <v/>
      </c>
      <c r="F34" s="426"/>
      <c r="G34" s="957">
        <f>SUM(N34:O38)</f>
        <v>0</v>
      </c>
      <c r="H34" s="179" t="s">
        <v>72</v>
      </c>
      <c r="I34" s="954"/>
      <c r="J34" s="955"/>
      <c r="K34" s="955"/>
      <c r="L34" s="955"/>
      <c r="M34" s="956"/>
      <c r="N34" s="899">
        <f t="shared" ref="N34" si="15">IF(F38&gt;5.75,5.75,F38)</f>
        <v>0</v>
      </c>
      <c r="O34" s="940">
        <f t="shared" ref="O34" si="16">F38-N34</f>
        <v>0</v>
      </c>
      <c r="P34" s="896">
        <f t="shared" ref="P34" si="17">SUM(N34:O38)+P29</f>
        <v>0</v>
      </c>
      <c r="Q34" s="171"/>
      <c r="R34" s="171"/>
      <c r="S34" s="171"/>
      <c r="T34" s="171"/>
      <c r="U34" s="171"/>
      <c r="V34" s="171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72"/>
      <c r="AM34" s="172"/>
      <c r="AN34" s="172"/>
      <c r="AO34" s="172"/>
    </row>
    <row r="35" spans="1:41" ht="20.100000000000001" customHeight="1">
      <c r="A35" s="172"/>
      <c r="B35" s="911"/>
      <c r="C35" s="908"/>
      <c r="D35" s="938"/>
      <c r="E35" s="952"/>
      <c r="F35" s="427"/>
      <c r="G35" s="958"/>
      <c r="H35" s="180" t="s">
        <v>101</v>
      </c>
      <c r="I35" s="902"/>
      <c r="J35" s="903"/>
      <c r="K35" s="903"/>
      <c r="L35" s="903"/>
      <c r="M35" s="904"/>
      <c r="N35" s="900"/>
      <c r="O35" s="900"/>
      <c r="P35" s="897"/>
      <c r="Q35" s="171"/>
      <c r="R35" s="171"/>
      <c r="S35" s="171"/>
      <c r="T35" s="171"/>
      <c r="U35" s="171"/>
      <c r="V35" s="171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N35" s="172"/>
      <c r="AO35" s="172"/>
    </row>
    <row r="36" spans="1:41" ht="20.100000000000001" customHeight="1">
      <c r="A36" s="172"/>
      <c r="B36" s="911"/>
      <c r="C36" s="908"/>
      <c r="D36" s="938"/>
      <c r="E36" s="952"/>
      <c r="F36" s="427"/>
      <c r="G36" s="958"/>
      <c r="H36" s="180" t="s">
        <v>102</v>
      </c>
      <c r="I36" s="902"/>
      <c r="J36" s="903"/>
      <c r="K36" s="903"/>
      <c r="L36" s="903"/>
      <c r="M36" s="904"/>
      <c r="N36" s="900"/>
      <c r="O36" s="900"/>
      <c r="P36" s="897"/>
      <c r="Q36" s="171"/>
      <c r="R36" s="171"/>
      <c r="S36" s="171"/>
      <c r="T36" s="171"/>
      <c r="U36" s="171"/>
      <c r="V36" s="171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N36" s="172"/>
      <c r="AO36" s="172"/>
    </row>
    <row r="37" spans="1:41" ht="20.100000000000001" customHeight="1" thickBot="1">
      <c r="A37" s="172"/>
      <c r="B37" s="911"/>
      <c r="C37" s="908"/>
      <c r="D37" s="938"/>
      <c r="E37" s="952"/>
      <c r="F37" s="428"/>
      <c r="G37" s="958"/>
      <c r="H37" s="181" t="s">
        <v>91</v>
      </c>
      <c r="I37" s="902"/>
      <c r="J37" s="903"/>
      <c r="K37" s="903"/>
      <c r="L37" s="903"/>
      <c r="M37" s="904"/>
      <c r="N37" s="900"/>
      <c r="O37" s="900"/>
      <c r="P37" s="897"/>
      <c r="Q37" s="171"/>
      <c r="R37" s="171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</row>
    <row r="38" spans="1:41" ht="30" customHeight="1" thickBot="1">
      <c r="A38" s="172"/>
      <c r="B38" s="912"/>
      <c r="C38" s="909"/>
      <c r="D38" s="939"/>
      <c r="E38" s="953"/>
      <c r="F38" s="429">
        <f>(F37-F36)+(F35-F34)</f>
        <v>0</v>
      </c>
      <c r="G38" s="959"/>
      <c r="H38" s="182" t="s">
        <v>145</v>
      </c>
      <c r="I38" s="948"/>
      <c r="J38" s="949"/>
      <c r="K38" s="949"/>
      <c r="L38" s="949"/>
      <c r="M38" s="950"/>
      <c r="N38" s="901"/>
      <c r="O38" s="901"/>
      <c r="P38" s="898"/>
      <c r="Q38" s="171"/>
      <c r="R38" s="171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</row>
    <row r="39" spans="1:41" ht="20.100000000000001" customHeight="1">
      <c r="A39" s="172"/>
      <c r="B39" s="910" t="s">
        <v>108</v>
      </c>
      <c r="C39" s="907">
        <f>M2</f>
        <v>45654</v>
      </c>
      <c r="D39" s="937">
        <f t="shared" ref="D39" si="18">IF(I43="Travel day",0,F43)*IF(I43="vacation pay",0,1)*IF(I43="Vacation without pay",0,1)*IF(I43="sick day",0,1)*IF(I43="Special leave",0,1)*IF(I43="Work Holiday",0,1)</f>
        <v>0</v>
      </c>
      <c r="E39" s="951" t="str">
        <f>IFERROR(VLOOKUP(C39,Period!$N$4:$P$15,2,FALSE),"")</f>
        <v/>
      </c>
      <c r="F39" s="426"/>
      <c r="G39" s="957">
        <f>SUM(N39:O43)</f>
        <v>0</v>
      </c>
      <c r="H39" s="179" t="s">
        <v>72</v>
      </c>
      <c r="I39" s="954"/>
      <c r="J39" s="955"/>
      <c r="K39" s="955"/>
      <c r="L39" s="955"/>
      <c r="M39" s="956"/>
      <c r="N39" s="899">
        <f t="shared" ref="N39" si="19">IF(F43&gt;5.75,5.75,F43)</f>
        <v>0</v>
      </c>
      <c r="O39" s="940">
        <f t="shared" ref="O39" si="20">F43-N39</f>
        <v>0</v>
      </c>
      <c r="P39" s="896">
        <f t="shared" ref="P39" si="21">SUM(N39:O43)+P34</f>
        <v>0</v>
      </c>
      <c r="Q39" s="171"/>
      <c r="R39" s="171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</row>
    <row r="40" spans="1:41" ht="20.100000000000001" customHeight="1">
      <c r="A40" s="172"/>
      <c r="B40" s="911"/>
      <c r="C40" s="908"/>
      <c r="D40" s="938"/>
      <c r="E40" s="952"/>
      <c r="F40" s="427"/>
      <c r="G40" s="958"/>
      <c r="H40" s="180" t="s">
        <v>101</v>
      </c>
      <c r="I40" s="902"/>
      <c r="J40" s="903"/>
      <c r="K40" s="903"/>
      <c r="L40" s="903"/>
      <c r="M40" s="904"/>
      <c r="N40" s="900"/>
      <c r="O40" s="900"/>
      <c r="P40" s="897"/>
      <c r="Q40" s="171"/>
      <c r="R40" s="171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</row>
    <row r="41" spans="1:41" ht="20.100000000000001" customHeight="1">
      <c r="A41" s="172"/>
      <c r="B41" s="911"/>
      <c r="C41" s="908"/>
      <c r="D41" s="938"/>
      <c r="E41" s="952"/>
      <c r="F41" s="427"/>
      <c r="G41" s="958"/>
      <c r="H41" s="180" t="s">
        <v>102</v>
      </c>
      <c r="I41" s="902"/>
      <c r="J41" s="903"/>
      <c r="K41" s="903"/>
      <c r="L41" s="903"/>
      <c r="M41" s="904"/>
      <c r="N41" s="900"/>
      <c r="O41" s="900"/>
      <c r="P41" s="897"/>
      <c r="Q41" s="171"/>
      <c r="R41" s="171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</row>
    <row r="42" spans="1:41" ht="20.100000000000001" customHeight="1" thickBot="1">
      <c r="A42" s="172"/>
      <c r="B42" s="911"/>
      <c r="C42" s="908"/>
      <c r="D42" s="938"/>
      <c r="E42" s="952"/>
      <c r="F42" s="428"/>
      <c r="G42" s="958"/>
      <c r="H42" s="181" t="s">
        <v>91</v>
      </c>
      <c r="I42" s="902"/>
      <c r="J42" s="903"/>
      <c r="K42" s="903"/>
      <c r="L42" s="903"/>
      <c r="M42" s="904"/>
      <c r="N42" s="900"/>
      <c r="O42" s="900"/>
      <c r="P42" s="897"/>
      <c r="Q42" s="171"/>
      <c r="R42" s="171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</row>
    <row r="43" spans="1:41" ht="30" customHeight="1" thickBot="1">
      <c r="A43" s="172"/>
      <c r="B43" s="912"/>
      <c r="C43" s="909"/>
      <c r="D43" s="939"/>
      <c r="E43" s="953"/>
      <c r="F43" s="429">
        <f>(F42-F41)+(F40-F39)</f>
        <v>0</v>
      </c>
      <c r="G43" s="959"/>
      <c r="H43" s="182" t="s">
        <v>145</v>
      </c>
      <c r="I43" s="948"/>
      <c r="J43" s="962"/>
      <c r="K43" s="962"/>
      <c r="L43" s="962"/>
      <c r="M43" s="963"/>
      <c r="N43" s="901"/>
      <c r="O43" s="901"/>
      <c r="P43" s="898"/>
      <c r="Q43" s="171"/>
      <c r="R43" s="171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</row>
    <row r="44" spans="1:41" ht="24" customHeight="1" thickBot="1">
      <c r="A44" s="172"/>
      <c r="B44" s="492"/>
      <c r="C44" s="493"/>
      <c r="D44" s="494">
        <f>SUM(D9:D43)</f>
        <v>0</v>
      </c>
      <c r="E44" s="494">
        <f>(IF(E9="",F13,0))+(IF(E14="",F18,0))+(IF(E19="",F23,0))+(IF(E24="",F28,0))+(IF(E29="",F33,0))+(IF(E34="",F38,0))+(IF(E39="",F43,0))</f>
        <v>0</v>
      </c>
      <c r="F44" s="493"/>
      <c r="G44" s="493"/>
      <c r="H44" s="493"/>
      <c r="I44" s="493"/>
      <c r="J44" s="554" t="s">
        <v>212</v>
      </c>
      <c r="K44" s="555">
        <f>SUM(N9:N43)</f>
        <v>0</v>
      </c>
      <c r="L44" s="888" t="s">
        <v>2</v>
      </c>
      <c r="M44" s="889"/>
      <c r="N44" s="558" t="s">
        <v>227</v>
      </c>
      <c r="O44" s="558" t="s">
        <v>228</v>
      </c>
      <c r="P44" s="559" t="s">
        <v>229</v>
      </c>
      <c r="Q44" s="171"/>
      <c r="R44" s="171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</row>
    <row r="45" spans="1:41" ht="24" customHeight="1">
      <c r="A45" s="172"/>
      <c r="B45" s="964" t="s">
        <v>109</v>
      </c>
      <c r="C45" s="965"/>
      <c r="D45" s="965"/>
      <c r="E45" s="965"/>
      <c r="F45" s="965"/>
      <c r="G45" s="965"/>
      <c r="H45" s="965"/>
      <c r="I45" s="965"/>
      <c r="J45" s="497" t="s">
        <v>213</v>
      </c>
      <c r="K45" s="556">
        <f>SUM(O9:O43)</f>
        <v>0</v>
      </c>
      <c r="L45" s="890" t="s">
        <v>222</v>
      </c>
      <c r="M45" s="891"/>
      <c r="N45" s="546">
        <v>30</v>
      </c>
      <c r="O45" s="547"/>
      <c r="P45" s="548"/>
      <c r="Q45" s="171"/>
      <c r="R45" s="171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</row>
    <row r="46" spans="1:41" ht="24" customHeight="1">
      <c r="A46" s="172"/>
      <c r="B46" s="905"/>
      <c r="C46" s="906"/>
      <c r="D46" s="906"/>
      <c r="E46" s="906"/>
      <c r="F46" s="906"/>
      <c r="G46" s="906"/>
      <c r="H46" s="906"/>
      <c r="I46" s="906"/>
      <c r="J46" s="560" t="s">
        <v>117</v>
      </c>
      <c r="K46" s="561">
        <f>SUM(K44:K45)</f>
        <v>0</v>
      </c>
      <c r="L46" s="892" t="s">
        <v>223</v>
      </c>
      <c r="M46" s="891"/>
      <c r="N46" s="549">
        <v>40</v>
      </c>
      <c r="O46" s="550"/>
      <c r="P46" s="548"/>
      <c r="Q46" s="171"/>
      <c r="R46" s="171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</row>
    <row r="47" spans="1:41" ht="24" customHeight="1">
      <c r="A47" s="172"/>
      <c r="B47" s="960"/>
      <c r="C47" s="961"/>
      <c r="D47" s="961"/>
      <c r="E47" s="961"/>
      <c r="F47" s="961"/>
      <c r="G47" s="961"/>
      <c r="H47" s="961"/>
      <c r="I47" s="961"/>
      <c r="J47" s="497" t="s">
        <v>221</v>
      </c>
      <c r="K47" s="557" t="str">
        <f>IF(Meal!G2=P2,Meal!E24,"-")</f>
        <v>-</v>
      </c>
      <c r="L47" s="892" t="s">
        <v>224</v>
      </c>
      <c r="M47" s="891"/>
      <c r="N47" s="549">
        <v>60</v>
      </c>
      <c r="O47" s="550"/>
      <c r="P47" s="548"/>
      <c r="Q47" s="171"/>
      <c r="R47" s="171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2"/>
      <c r="AM47" s="172"/>
      <c r="AN47" s="172"/>
      <c r="AO47" s="172"/>
    </row>
    <row r="48" spans="1:41" ht="24" customHeight="1">
      <c r="A48" s="172"/>
      <c r="B48" s="905"/>
      <c r="C48" s="906"/>
      <c r="D48" s="906"/>
      <c r="E48" s="906"/>
      <c r="F48" s="906"/>
      <c r="G48" s="906"/>
      <c r="H48" s="906"/>
      <c r="I48" s="906"/>
      <c r="J48" s="497" t="s">
        <v>56</v>
      </c>
      <c r="K48" s="557">
        <f>(N45*O45)+(N45*P45)+(N46*O46)+(N46*P46)+(N47*O47)+(N47*P47)+(N48*O48)+(N48*P48)+(N49*O49)+(N49*P49)</f>
        <v>0</v>
      </c>
      <c r="L48" s="892" t="s">
        <v>225</v>
      </c>
      <c r="M48" s="891"/>
      <c r="N48" s="549">
        <v>80</v>
      </c>
      <c r="O48" s="550"/>
      <c r="P48" s="548"/>
      <c r="Q48" s="183"/>
      <c r="R48" s="183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72"/>
      <c r="AJ48" s="172"/>
      <c r="AK48" s="172"/>
      <c r="AL48" s="172"/>
      <c r="AM48" s="172"/>
      <c r="AN48" s="172"/>
      <c r="AO48" s="172"/>
    </row>
    <row r="49" spans="1:42" ht="24" customHeight="1" thickBot="1">
      <c r="A49" s="172"/>
      <c r="B49" s="970"/>
      <c r="C49" s="971"/>
      <c r="D49" s="971"/>
      <c r="E49" s="971"/>
      <c r="F49" s="971"/>
      <c r="G49" s="971"/>
      <c r="H49" s="971"/>
      <c r="I49" s="971"/>
      <c r="J49" s="518" t="s">
        <v>117</v>
      </c>
      <c r="K49" s="519">
        <f>SUM(K47:K48)</f>
        <v>0</v>
      </c>
      <c r="L49" s="893" t="s">
        <v>226</v>
      </c>
      <c r="M49" s="894"/>
      <c r="N49" s="551">
        <v>110</v>
      </c>
      <c r="O49" s="552"/>
      <c r="P49" s="553"/>
      <c r="Q49" s="183"/>
      <c r="R49" s="183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2"/>
      <c r="AK49" s="172"/>
      <c r="AL49" s="172"/>
      <c r="AM49" s="172"/>
      <c r="AN49" s="172"/>
      <c r="AO49" s="172"/>
    </row>
    <row r="50" spans="1:42">
      <c r="A50" s="172"/>
      <c r="B50" s="172"/>
      <c r="C50" s="172"/>
      <c r="D50" s="172"/>
      <c r="E50" s="172"/>
      <c r="F50" s="173"/>
      <c r="G50" s="173"/>
      <c r="H50" s="172"/>
      <c r="I50" s="172"/>
      <c r="J50" s="172"/>
      <c r="K50" s="172"/>
      <c r="L50" s="172"/>
      <c r="M50" s="172"/>
      <c r="N50" s="183"/>
      <c r="O50" s="183"/>
      <c r="P50" s="183"/>
      <c r="Q50" s="183"/>
      <c r="R50" s="183"/>
      <c r="S50" s="183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2"/>
      <c r="AJ50" s="172"/>
      <c r="AK50" s="172"/>
      <c r="AL50" s="172"/>
      <c r="AM50" s="172"/>
      <c r="AN50" s="172"/>
      <c r="AO50" s="172"/>
      <c r="AP50" s="172"/>
    </row>
    <row r="51" spans="1:42" s="187" customFormat="1" ht="34.5">
      <c r="A51" s="185"/>
      <c r="B51" s="969" t="str">
        <f>H2</f>
        <v>Nom complet</v>
      </c>
      <c r="C51" s="969"/>
      <c r="D51" s="969"/>
      <c r="E51" s="969"/>
      <c r="F51" s="969"/>
      <c r="G51" s="969"/>
      <c r="H51" s="969"/>
      <c r="I51" s="969"/>
      <c r="J51" s="563"/>
      <c r="K51" s="564"/>
      <c r="L51" s="185"/>
      <c r="M51" s="185"/>
      <c r="N51" s="895">
        <f ca="1" xml:space="preserve"> TODAY()</f>
        <v>45685</v>
      </c>
      <c r="O51" s="895"/>
      <c r="P51" s="895"/>
      <c r="Q51" s="186"/>
      <c r="R51" s="186"/>
      <c r="S51" s="186"/>
      <c r="T51" s="185"/>
      <c r="U51" s="185"/>
      <c r="V51" s="185"/>
      <c r="W51" s="185"/>
      <c r="X51" s="185"/>
      <c r="Y51" s="185"/>
      <c r="Z51" s="185"/>
      <c r="AA51" s="185"/>
      <c r="AB51" s="185"/>
      <c r="AC51" s="185"/>
      <c r="AD51" s="185"/>
      <c r="AE51" s="185"/>
      <c r="AF51" s="185"/>
      <c r="AG51" s="185"/>
      <c r="AH51" s="185"/>
      <c r="AI51" s="185"/>
      <c r="AJ51" s="185"/>
      <c r="AK51" s="185"/>
      <c r="AL51" s="185"/>
      <c r="AM51" s="185"/>
      <c r="AN51" s="185"/>
      <c r="AO51" s="185"/>
      <c r="AP51" s="185"/>
    </row>
    <row r="52" spans="1:42" s="187" customFormat="1" ht="18">
      <c r="A52" s="185"/>
      <c r="B52" s="966" t="s">
        <v>116</v>
      </c>
      <c r="C52" s="966"/>
      <c r="D52" s="966"/>
      <c r="E52" s="966"/>
      <c r="F52" s="966"/>
      <c r="G52" s="188"/>
      <c r="H52" s="185"/>
      <c r="I52" s="171"/>
      <c r="J52" s="171" t="s">
        <v>110</v>
      </c>
      <c r="K52" s="185"/>
      <c r="L52" s="562"/>
      <c r="M52" s="171"/>
      <c r="N52" s="171"/>
      <c r="P52" s="171" t="s">
        <v>111</v>
      </c>
      <c r="Q52" s="186"/>
      <c r="R52" s="186"/>
      <c r="S52" s="186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5"/>
      <c r="AK52" s="185"/>
      <c r="AL52" s="185"/>
      <c r="AM52" s="185"/>
      <c r="AN52" s="185"/>
      <c r="AO52" s="185"/>
      <c r="AP52" s="185"/>
    </row>
    <row r="53" spans="1:42" s="187" customFormat="1" ht="18">
      <c r="A53" s="185"/>
      <c r="B53" s="185"/>
      <c r="C53" s="185"/>
      <c r="D53" s="185"/>
      <c r="E53" s="185"/>
      <c r="F53" s="189"/>
      <c r="G53" s="189"/>
      <c r="H53" s="185"/>
      <c r="I53" s="185"/>
      <c r="J53" s="185"/>
      <c r="K53" s="185"/>
      <c r="L53" s="185"/>
      <c r="M53" s="185"/>
      <c r="N53" s="186"/>
      <c r="O53" s="186"/>
      <c r="P53" s="186"/>
      <c r="Q53" s="186"/>
      <c r="R53" s="186"/>
      <c r="S53" s="186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5"/>
      <c r="AK53" s="185"/>
      <c r="AL53" s="185"/>
      <c r="AM53" s="185"/>
      <c r="AN53" s="185"/>
      <c r="AO53" s="185"/>
      <c r="AP53" s="185"/>
    </row>
    <row r="54" spans="1:42">
      <c r="A54" s="172"/>
      <c r="B54" s="491" t="s">
        <v>112</v>
      </c>
      <c r="C54" s="172"/>
      <c r="D54" s="172"/>
      <c r="E54" s="172"/>
      <c r="F54" s="173"/>
      <c r="G54" s="173"/>
      <c r="H54" s="172"/>
      <c r="I54" s="172"/>
      <c r="J54" s="172"/>
      <c r="K54" s="172"/>
      <c r="L54" s="172"/>
      <c r="M54" s="172"/>
      <c r="N54" s="183"/>
      <c r="O54" s="183"/>
      <c r="P54" s="183"/>
      <c r="Q54" s="183"/>
      <c r="R54" s="183"/>
      <c r="S54" s="183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172"/>
      <c r="AH54" s="172"/>
      <c r="AI54" s="172"/>
      <c r="AJ54" s="172"/>
      <c r="AK54" s="172"/>
      <c r="AL54" s="172"/>
      <c r="AM54" s="172"/>
      <c r="AN54" s="172"/>
      <c r="AO54" s="172"/>
      <c r="AP54" s="172"/>
    </row>
    <row r="55" spans="1:42">
      <c r="A55" s="172"/>
      <c r="B55" s="491" t="s">
        <v>119</v>
      </c>
      <c r="C55" s="172"/>
      <c r="D55" s="172"/>
      <c r="E55" s="172"/>
      <c r="F55" s="173"/>
      <c r="G55" s="173"/>
      <c r="H55" s="172"/>
      <c r="I55" s="172"/>
      <c r="J55" s="172"/>
      <c r="K55" s="172"/>
      <c r="L55" s="172"/>
      <c r="M55" s="172"/>
      <c r="N55" s="183"/>
      <c r="O55" s="183"/>
      <c r="P55" s="183"/>
      <c r="Q55" s="183"/>
      <c r="R55" s="183"/>
      <c r="S55" s="183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</row>
    <row r="56" spans="1:42">
      <c r="A56" s="172"/>
      <c r="B56" s="491" t="s">
        <v>118</v>
      </c>
      <c r="C56" s="172"/>
      <c r="D56" s="172"/>
      <c r="E56" s="172"/>
      <c r="F56" s="173"/>
      <c r="G56" s="173"/>
      <c r="H56" s="172"/>
      <c r="I56" s="172"/>
      <c r="J56" s="172"/>
      <c r="K56" s="172"/>
      <c r="L56" s="172"/>
      <c r="M56" s="172"/>
      <c r="N56" s="183"/>
      <c r="O56" s="183"/>
      <c r="P56" s="183"/>
      <c r="Q56" s="183"/>
      <c r="R56" s="183"/>
      <c r="S56" s="183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72"/>
      <c r="AG56" s="172"/>
      <c r="AH56" s="172"/>
      <c r="AI56" s="172"/>
      <c r="AJ56" s="172"/>
      <c r="AK56" s="172"/>
      <c r="AL56" s="172"/>
      <c r="AM56" s="172"/>
      <c r="AN56" s="172"/>
      <c r="AO56" s="172"/>
      <c r="AP56" s="172"/>
    </row>
    <row r="57" spans="1:42">
      <c r="A57" s="172"/>
      <c r="B57" s="172"/>
      <c r="C57" s="172"/>
      <c r="D57" s="172"/>
      <c r="E57" s="172"/>
      <c r="F57" s="173"/>
      <c r="G57" s="173"/>
      <c r="H57" s="172"/>
      <c r="I57" s="172"/>
      <c r="J57" s="172"/>
      <c r="K57" s="172"/>
      <c r="L57" s="172"/>
      <c r="M57" s="172"/>
      <c r="N57" s="183"/>
      <c r="O57" s="183"/>
      <c r="P57" s="183"/>
      <c r="Q57" s="183"/>
      <c r="R57" s="183"/>
      <c r="S57" s="183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F57" s="172"/>
      <c r="AG57" s="172"/>
      <c r="AH57" s="172"/>
      <c r="AI57" s="172"/>
      <c r="AJ57" s="172"/>
      <c r="AK57" s="172"/>
      <c r="AL57" s="172"/>
      <c r="AM57" s="172"/>
      <c r="AN57" s="172"/>
      <c r="AO57" s="172"/>
      <c r="AP57" s="172"/>
    </row>
    <row r="58" spans="1:42">
      <c r="A58" s="172"/>
      <c r="B58" s="172"/>
      <c r="C58" s="172"/>
      <c r="D58" s="172"/>
      <c r="E58" s="172"/>
      <c r="F58" s="173"/>
      <c r="G58" s="173"/>
      <c r="H58" s="172"/>
      <c r="I58" s="172"/>
      <c r="J58" s="172"/>
      <c r="K58" s="172"/>
      <c r="L58" s="172"/>
      <c r="M58" s="172"/>
      <c r="N58" s="183"/>
      <c r="O58" s="183"/>
      <c r="P58" s="183"/>
      <c r="Q58" s="183"/>
      <c r="R58" s="183"/>
      <c r="S58" s="183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G58" s="172"/>
      <c r="AH58" s="172"/>
      <c r="AI58" s="172"/>
      <c r="AJ58" s="172"/>
      <c r="AK58" s="172"/>
      <c r="AL58" s="172"/>
      <c r="AM58" s="172"/>
      <c r="AN58" s="172"/>
      <c r="AO58" s="172"/>
      <c r="AP58" s="172"/>
    </row>
    <row r="59" spans="1:42">
      <c r="A59" s="172"/>
      <c r="B59" s="172"/>
      <c r="C59" s="172"/>
      <c r="D59" s="172"/>
      <c r="E59" s="172"/>
      <c r="F59" s="173"/>
      <c r="G59" s="173"/>
      <c r="H59" s="172"/>
      <c r="I59" s="172"/>
      <c r="J59" s="172"/>
      <c r="K59" s="172"/>
      <c r="L59" s="172"/>
      <c r="M59" s="172"/>
      <c r="N59" s="183"/>
      <c r="O59" s="183"/>
      <c r="P59" s="183"/>
      <c r="Q59" s="183"/>
      <c r="R59" s="183"/>
      <c r="S59" s="183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</row>
    <row r="60" spans="1:42">
      <c r="A60" s="172"/>
      <c r="B60" s="172"/>
      <c r="C60" s="172"/>
      <c r="D60" s="172"/>
      <c r="E60" s="172"/>
      <c r="F60" s="173"/>
      <c r="G60" s="173"/>
      <c r="H60" s="172"/>
      <c r="I60" s="172"/>
      <c r="J60" s="172"/>
      <c r="K60" s="172"/>
      <c r="L60" s="172"/>
      <c r="M60" s="172"/>
      <c r="N60" s="183"/>
      <c r="O60" s="183"/>
      <c r="P60" s="183"/>
      <c r="Q60" s="183"/>
      <c r="R60" s="183"/>
      <c r="S60" s="183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72"/>
      <c r="AG60" s="172"/>
      <c r="AH60" s="172"/>
      <c r="AI60" s="172"/>
      <c r="AJ60" s="172"/>
      <c r="AK60" s="172"/>
      <c r="AL60" s="172"/>
      <c r="AM60" s="172"/>
      <c r="AN60" s="172"/>
      <c r="AO60" s="172"/>
      <c r="AP60" s="172"/>
    </row>
    <row r="61" spans="1:42">
      <c r="A61" s="172"/>
      <c r="B61" s="172"/>
      <c r="C61" s="172"/>
      <c r="D61" s="172"/>
      <c r="E61" s="172"/>
      <c r="F61" s="173"/>
      <c r="G61" s="173"/>
      <c r="H61" s="172"/>
      <c r="I61" s="172"/>
      <c r="J61" s="172"/>
      <c r="K61" s="172"/>
      <c r="L61" s="172"/>
      <c r="M61" s="172"/>
      <c r="N61" s="183"/>
      <c r="O61" s="183"/>
      <c r="P61" s="183"/>
      <c r="Q61" s="183"/>
      <c r="R61" s="183"/>
      <c r="S61" s="183"/>
      <c r="T61" s="172"/>
      <c r="U61" s="172"/>
      <c r="V61" s="172"/>
      <c r="W61" s="172"/>
      <c r="X61" s="172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172"/>
      <c r="AJ61" s="172"/>
      <c r="AK61" s="172"/>
      <c r="AL61" s="172"/>
      <c r="AM61" s="172"/>
      <c r="AN61" s="172"/>
      <c r="AO61" s="172"/>
      <c r="AP61" s="172"/>
    </row>
    <row r="62" spans="1:42">
      <c r="A62" s="172"/>
      <c r="B62" s="172"/>
      <c r="C62" s="172"/>
      <c r="D62" s="172"/>
      <c r="E62" s="172"/>
      <c r="F62" s="173"/>
      <c r="G62" s="173"/>
      <c r="H62" s="172"/>
      <c r="I62" s="172"/>
      <c r="J62" s="172"/>
      <c r="K62" s="172"/>
      <c r="L62" s="172"/>
      <c r="M62" s="172"/>
      <c r="N62" s="183"/>
      <c r="O62" s="183"/>
      <c r="P62" s="183"/>
      <c r="Q62" s="183"/>
      <c r="R62" s="183"/>
      <c r="S62" s="183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72"/>
      <c r="AF62" s="172"/>
      <c r="AG62" s="172"/>
      <c r="AH62" s="172"/>
      <c r="AI62" s="172"/>
      <c r="AJ62" s="172"/>
      <c r="AK62" s="172"/>
      <c r="AL62" s="172"/>
      <c r="AM62" s="172"/>
      <c r="AN62" s="172"/>
      <c r="AO62" s="172"/>
      <c r="AP62" s="172"/>
    </row>
    <row r="63" spans="1:42">
      <c r="A63" s="172"/>
      <c r="B63" s="172"/>
      <c r="C63" s="172"/>
      <c r="D63" s="172"/>
      <c r="E63" s="172"/>
      <c r="F63" s="173"/>
      <c r="G63" s="173"/>
      <c r="H63" s="172"/>
      <c r="I63" s="172"/>
      <c r="J63" s="172"/>
      <c r="K63" s="172"/>
      <c r="L63" s="172"/>
      <c r="M63" s="172"/>
      <c r="N63" s="183"/>
      <c r="O63" s="183"/>
      <c r="P63" s="183"/>
      <c r="Q63" s="183"/>
      <c r="R63" s="183"/>
      <c r="S63" s="183"/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2"/>
      <c r="AF63" s="172"/>
      <c r="AG63" s="172"/>
      <c r="AH63" s="172"/>
      <c r="AI63" s="172"/>
      <c r="AJ63" s="172"/>
      <c r="AK63" s="172"/>
      <c r="AL63" s="172"/>
      <c r="AM63" s="172"/>
      <c r="AN63" s="172"/>
      <c r="AO63" s="172"/>
      <c r="AP63" s="172"/>
    </row>
    <row r="64" spans="1:42">
      <c r="A64" s="172"/>
      <c r="B64" s="172"/>
      <c r="C64" s="172"/>
      <c r="D64" s="172"/>
      <c r="E64" s="172"/>
      <c r="F64" s="173"/>
      <c r="G64" s="173"/>
      <c r="H64" s="172"/>
      <c r="I64" s="172"/>
      <c r="J64" s="172"/>
      <c r="K64" s="172"/>
      <c r="L64" s="172"/>
      <c r="M64" s="172"/>
      <c r="N64" s="183"/>
      <c r="O64" s="183"/>
      <c r="P64" s="183"/>
      <c r="Q64" s="183"/>
      <c r="R64" s="183"/>
      <c r="S64" s="183"/>
      <c r="T64" s="172"/>
      <c r="U64" s="172"/>
      <c r="V64" s="172"/>
      <c r="W64" s="172"/>
      <c r="X64" s="172"/>
      <c r="Y64" s="172"/>
      <c r="Z64" s="172"/>
      <c r="AA64" s="172"/>
      <c r="AB64" s="172"/>
      <c r="AC64" s="172"/>
      <c r="AD64" s="172"/>
      <c r="AE64" s="172"/>
      <c r="AF64" s="172"/>
      <c r="AG64" s="172"/>
      <c r="AH64" s="172"/>
      <c r="AI64" s="172"/>
      <c r="AJ64" s="172"/>
      <c r="AK64" s="172"/>
      <c r="AL64" s="172"/>
      <c r="AM64" s="172"/>
      <c r="AN64" s="172"/>
      <c r="AO64" s="172"/>
      <c r="AP64" s="172"/>
    </row>
    <row r="65" spans="1:42">
      <c r="A65" s="172"/>
      <c r="B65" s="172"/>
      <c r="C65" s="172"/>
      <c r="D65" s="172"/>
      <c r="E65" s="172"/>
      <c r="F65" s="173"/>
      <c r="G65" s="173"/>
      <c r="H65" s="172"/>
      <c r="I65" s="172"/>
      <c r="J65" s="172"/>
      <c r="K65" s="172"/>
      <c r="L65" s="172"/>
      <c r="M65" s="172"/>
      <c r="N65" s="183"/>
      <c r="O65" s="183"/>
      <c r="P65" s="183"/>
      <c r="Q65" s="183"/>
      <c r="R65" s="183"/>
      <c r="S65" s="183"/>
      <c r="T65" s="172"/>
      <c r="U65" s="172"/>
      <c r="V65" s="172"/>
      <c r="W65" s="172"/>
      <c r="X65" s="172"/>
      <c r="Y65" s="172"/>
      <c r="Z65" s="172"/>
      <c r="AA65" s="172"/>
      <c r="AB65" s="172"/>
      <c r="AC65" s="172"/>
      <c r="AD65" s="172"/>
      <c r="AE65" s="172"/>
      <c r="AF65" s="172"/>
      <c r="AG65" s="172"/>
      <c r="AH65" s="172"/>
      <c r="AI65" s="172"/>
      <c r="AJ65" s="172"/>
      <c r="AK65" s="172"/>
      <c r="AL65" s="172"/>
      <c r="AM65" s="172"/>
      <c r="AN65" s="172"/>
      <c r="AO65" s="172"/>
      <c r="AP65" s="172"/>
    </row>
    <row r="66" spans="1:42">
      <c r="A66" s="172"/>
      <c r="B66" s="172"/>
      <c r="C66" s="172"/>
      <c r="D66" s="172"/>
      <c r="E66" s="172"/>
      <c r="F66" s="173"/>
      <c r="G66" s="173"/>
      <c r="H66" s="172"/>
      <c r="I66" s="172"/>
      <c r="J66" s="172"/>
      <c r="K66" s="172"/>
      <c r="L66" s="172"/>
      <c r="M66" s="172"/>
      <c r="N66" s="183"/>
      <c r="O66" s="183"/>
      <c r="P66" s="183"/>
      <c r="Q66" s="183"/>
      <c r="R66" s="183"/>
      <c r="S66" s="183"/>
      <c r="T66" s="172"/>
      <c r="U66" s="172"/>
      <c r="V66" s="172"/>
      <c r="W66" s="172"/>
      <c r="X66" s="172"/>
      <c r="Y66" s="172"/>
      <c r="Z66" s="172"/>
      <c r="AA66" s="172"/>
      <c r="AB66" s="172"/>
      <c r="AC66" s="172"/>
      <c r="AD66" s="172"/>
      <c r="AE66" s="172"/>
      <c r="AF66" s="172"/>
      <c r="AG66" s="172"/>
      <c r="AH66" s="172"/>
      <c r="AI66" s="172"/>
      <c r="AJ66" s="172"/>
      <c r="AK66" s="172"/>
      <c r="AL66" s="172"/>
      <c r="AM66" s="172"/>
      <c r="AN66" s="172"/>
      <c r="AO66" s="172"/>
      <c r="AP66" s="172"/>
    </row>
    <row r="67" spans="1:42">
      <c r="A67" s="172"/>
      <c r="B67" s="172"/>
      <c r="C67" s="172"/>
      <c r="D67" s="172"/>
      <c r="E67" s="172"/>
      <c r="F67" s="173"/>
      <c r="G67" s="173"/>
      <c r="H67" s="172"/>
      <c r="I67" s="172"/>
      <c r="J67" s="172"/>
      <c r="K67" s="172"/>
      <c r="L67" s="172"/>
      <c r="M67" s="172"/>
      <c r="N67" s="183"/>
      <c r="O67" s="183"/>
      <c r="P67" s="183"/>
      <c r="Q67" s="183"/>
      <c r="R67" s="183"/>
      <c r="S67" s="183"/>
      <c r="T67" s="172"/>
      <c r="U67" s="172"/>
      <c r="V67" s="172"/>
      <c r="W67" s="172"/>
      <c r="X67" s="172"/>
      <c r="Y67" s="172"/>
      <c r="Z67" s="172"/>
      <c r="AA67" s="172"/>
      <c r="AB67" s="172"/>
      <c r="AC67" s="172"/>
      <c r="AD67" s="172"/>
      <c r="AE67" s="172"/>
      <c r="AF67" s="172"/>
      <c r="AG67" s="172"/>
      <c r="AH67" s="172"/>
      <c r="AI67" s="172"/>
      <c r="AJ67" s="172"/>
      <c r="AK67" s="172"/>
      <c r="AL67" s="172"/>
      <c r="AM67" s="172"/>
      <c r="AN67" s="172"/>
      <c r="AO67" s="172"/>
      <c r="AP67" s="172"/>
    </row>
    <row r="68" spans="1:42">
      <c r="A68" s="172"/>
      <c r="B68" s="172"/>
      <c r="C68" s="172"/>
      <c r="D68" s="172"/>
      <c r="E68" s="172"/>
      <c r="F68" s="173"/>
      <c r="G68" s="173"/>
      <c r="H68" s="172"/>
      <c r="I68" s="172"/>
      <c r="J68" s="172"/>
      <c r="K68" s="172"/>
      <c r="L68" s="172"/>
      <c r="M68" s="172"/>
      <c r="N68" s="183"/>
      <c r="O68" s="183"/>
      <c r="P68" s="183"/>
      <c r="Q68" s="183"/>
      <c r="R68" s="183"/>
      <c r="S68" s="183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  <c r="AL68" s="172"/>
      <c r="AM68" s="172"/>
      <c r="AN68" s="172"/>
      <c r="AO68" s="172"/>
      <c r="AP68" s="172"/>
    </row>
    <row r="69" spans="1:42">
      <c r="A69" s="172"/>
      <c r="B69" s="172"/>
      <c r="C69" s="172"/>
      <c r="D69" s="172"/>
      <c r="E69" s="172"/>
      <c r="F69" s="173"/>
      <c r="G69" s="173"/>
      <c r="H69" s="172"/>
      <c r="I69" s="172"/>
      <c r="J69" s="172"/>
      <c r="K69" s="172"/>
      <c r="L69" s="172"/>
      <c r="M69" s="172"/>
      <c r="N69" s="183"/>
      <c r="O69" s="183"/>
      <c r="P69" s="183"/>
      <c r="Q69" s="183"/>
      <c r="R69" s="183"/>
      <c r="S69" s="183"/>
      <c r="T69" s="172"/>
      <c r="U69" s="172"/>
      <c r="V69" s="172"/>
      <c r="W69" s="172"/>
      <c r="X69" s="172"/>
      <c r="Y69" s="172"/>
      <c r="Z69" s="172"/>
      <c r="AA69" s="172"/>
      <c r="AB69" s="172"/>
      <c r="AC69" s="172"/>
      <c r="AD69" s="172"/>
      <c r="AE69" s="172"/>
      <c r="AF69" s="172"/>
      <c r="AG69" s="172"/>
      <c r="AH69" s="172"/>
      <c r="AI69" s="172"/>
      <c r="AJ69" s="172"/>
      <c r="AK69" s="172"/>
      <c r="AL69" s="172"/>
      <c r="AM69" s="172"/>
      <c r="AN69" s="172"/>
      <c r="AO69" s="172"/>
      <c r="AP69" s="172"/>
    </row>
    <row r="70" spans="1:42">
      <c r="A70" s="172"/>
      <c r="B70" s="172"/>
      <c r="C70" s="172"/>
      <c r="D70" s="172"/>
      <c r="E70" s="172"/>
      <c r="F70" s="173"/>
      <c r="G70" s="173"/>
      <c r="H70" s="172"/>
      <c r="I70" s="172"/>
      <c r="J70" s="172"/>
      <c r="K70" s="172"/>
      <c r="L70" s="172"/>
      <c r="M70" s="172"/>
      <c r="N70" s="183"/>
      <c r="O70" s="183"/>
      <c r="P70" s="183"/>
      <c r="Q70" s="183"/>
      <c r="R70" s="183"/>
      <c r="S70" s="183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  <c r="AE70" s="172"/>
      <c r="AF70" s="172"/>
      <c r="AG70" s="172"/>
      <c r="AH70" s="172"/>
      <c r="AI70" s="172"/>
      <c r="AJ70" s="172"/>
      <c r="AK70" s="172"/>
      <c r="AL70" s="172"/>
      <c r="AM70" s="172"/>
      <c r="AN70" s="172"/>
      <c r="AO70" s="172"/>
      <c r="AP70" s="172"/>
    </row>
    <row r="71" spans="1:42">
      <c r="A71" s="172"/>
      <c r="B71" s="172"/>
      <c r="C71" s="172"/>
      <c r="D71" s="172"/>
      <c r="E71" s="172"/>
      <c r="F71" s="173"/>
      <c r="G71" s="173"/>
      <c r="H71" s="172"/>
      <c r="I71" s="172"/>
      <c r="J71" s="172"/>
      <c r="K71" s="172"/>
      <c r="L71" s="172"/>
      <c r="M71" s="172"/>
      <c r="N71" s="183"/>
      <c r="O71" s="183"/>
      <c r="P71" s="183"/>
      <c r="Q71" s="183"/>
      <c r="R71" s="183"/>
      <c r="S71" s="183"/>
      <c r="T71" s="172"/>
      <c r="U71" s="172"/>
      <c r="V71" s="172"/>
      <c r="W71" s="172"/>
      <c r="X71" s="172"/>
      <c r="Y71" s="172"/>
      <c r="Z71" s="172"/>
      <c r="AA71" s="172"/>
      <c r="AB71" s="172"/>
      <c r="AC71" s="172"/>
      <c r="AD71" s="172"/>
      <c r="AE71" s="172"/>
      <c r="AF71" s="172"/>
      <c r="AG71" s="172"/>
      <c r="AH71" s="172"/>
      <c r="AI71" s="172"/>
      <c r="AJ71" s="172"/>
      <c r="AK71" s="172"/>
      <c r="AL71" s="172"/>
      <c r="AM71" s="172"/>
      <c r="AN71" s="172"/>
      <c r="AO71" s="172"/>
      <c r="AP71" s="172"/>
    </row>
    <row r="72" spans="1:42">
      <c r="A72" s="172"/>
      <c r="B72" s="172"/>
      <c r="C72" s="172"/>
      <c r="D72" s="172"/>
      <c r="E72" s="172"/>
      <c r="F72" s="173"/>
      <c r="G72" s="173"/>
      <c r="H72" s="172"/>
      <c r="I72" s="172"/>
      <c r="J72" s="172"/>
      <c r="K72" s="172"/>
      <c r="L72" s="172"/>
      <c r="M72" s="172"/>
      <c r="N72" s="183"/>
      <c r="O72" s="183"/>
      <c r="P72" s="183"/>
      <c r="Q72" s="183"/>
      <c r="R72" s="183"/>
      <c r="S72" s="183"/>
      <c r="T72" s="172"/>
      <c r="U72" s="172"/>
      <c r="V72" s="172"/>
      <c r="W72" s="172"/>
      <c r="X72" s="172"/>
      <c r="Y72" s="172"/>
      <c r="Z72" s="172"/>
      <c r="AA72" s="172"/>
      <c r="AB72" s="172"/>
      <c r="AC72" s="172"/>
      <c r="AD72" s="172"/>
      <c r="AE72" s="172"/>
      <c r="AF72" s="172"/>
      <c r="AG72" s="172"/>
      <c r="AH72" s="172"/>
      <c r="AI72" s="172"/>
      <c r="AJ72" s="172"/>
      <c r="AK72" s="172"/>
      <c r="AL72" s="172"/>
      <c r="AM72" s="172"/>
      <c r="AN72" s="172"/>
      <c r="AO72" s="172"/>
      <c r="AP72" s="172"/>
    </row>
    <row r="73" spans="1:42">
      <c r="A73" s="172"/>
      <c r="B73" s="172"/>
      <c r="C73" s="172"/>
      <c r="D73" s="172"/>
      <c r="E73" s="172"/>
      <c r="F73" s="173"/>
      <c r="G73" s="173"/>
      <c r="H73" s="172"/>
      <c r="I73" s="172"/>
      <c r="J73" s="172"/>
      <c r="K73" s="172"/>
      <c r="L73" s="172"/>
      <c r="M73" s="172"/>
      <c r="N73" s="183"/>
      <c r="O73" s="183"/>
      <c r="P73" s="183"/>
      <c r="Q73" s="183"/>
      <c r="R73" s="183"/>
      <c r="S73" s="183"/>
      <c r="T73" s="172"/>
      <c r="U73" s="172"/>
      <c r="V73" s="172"/>
      <c r="W73" s="172"/>
      <c r="X73" s="172"/>
      <c r="Y73" s="172"/>
      <c r="Z73" s="172"/>
      <c r="AA73" s="172"/>
      <c r="AB73" s="172"/>
      <c r="AC73" s="172"/>
      <c r="AD73" s="172"/>
      <c r="AE73" s="172"/>
      <c r="AF73" s="172"/>
      <c r="AG73" s="172"/>
      <c r="AH73" s="172"/>
      <c r="AI73" s="172"/>
      <c r="AJ73" s="172"/>
      <c r="AK73" s="172"/>
      <c r="AL73" s="172"/>
      <c r="AM73" s="172"/>
      <c r="AN73" s="172"/>
      <c r="AO73" s="172"/>
      <c r="AP73" s="172"/>
    </row>
    <row r="74" spans="1:42">
      <c r="A74" s="172"/>
      <c r="B74" s="172"/>
      <c r="C74" s="172"/>
      <c r="D74" s="172"/>
      <c r="E74" s="172"/>
      <c r="F74" s="173"/>
      <c r="G74" s="173"/>
      <c r="H74" s="172"/>
      <c r="I74" s="172"/>
      <c r="J74" s="172"/>
      <c r="K74" s="172"/>
      <c r="L74" s="172"/>
      <c r="M74" s="172"/>
      <c r="N74" s="183"/>
      <c r="O74" s="183"/>
      <c r="P74" s="183"/>
      <c r="Q74" s="183"/>
      <c r="R74" s="183"/>
      <c r="S74" s="183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E74" s="172"/>
      <c r="AF74" s="172"/>
      <c r="AG74" s="172"/>
      <c r="AH74" s="172"/>
      <c r="AI74" s="172"/>
      <c r="AJ74" s="172"/>
      <c r="AK74" s="172"/>
      <c r="AL74" s="172"/>
      <c r="AM74" s="172"/>
      <c r="AN74" s="172"/>
      <c r="AO74" s="172"/>
      <c r="AP74" s="172"/>
    </row>
    <row r="75" spans="1:42">
      <c r="A75" s="172"/>
      <c r="B75" s="172"/>
      <c r="C75" s="172"/>
      <c r="D75" s="172"/>
      <c r="E75" s="172"/>
      <c r="F75" s="173"/>
      <c r="G75" s="173"/>
      <c r="H75" s="172"/>
      <c r="I75" s="172"/>
      <c r="J75" s="172"/>
      <c r="K75" s="172"/>
      <c r="L75" s="172"/>
      <c r="M75" s="172"/>
      <c r="N75" s="183"/>
      <c r="O75" s="183"/>
      <c r="P75" s="183"/>
      <c r="Q75" s="183"/>
      <c r="R75" s="183"/>
      <c r="S75" s="183"/>
      <c r="T75" s="172"/>
      <c r="U75" s="172"/>
      <c r="V75" s="172"/>
      <c r="W75" s="172"/>
      <c r="X75" s="172"/>
      <c r="Y75" s="172"/>
      <c r="Z75" s="172"/>
      <c r="AA75" s="172"/>
      <c r="AB75" s="172"/>
      <c r="AC75" s="172"/>
      <c r="AD75" s="172"/>
      <c r="AE75" s="172"/>
      <c r="AF75" s="172"/>
      <c r="AG75" s="172"/>
      <c r="AH75" s="172"/>
      <c r="AI75" s="172"/>
      <c r="AJ75" s="172"/>
      <c r="AK75" s="172"/>
      <c r="AL75" s="172"/>
      <c r="AM75" s="172"/>
      <c r="AN75" s="172"/>
      <c r="AO75" s="172"/>
      <c r="AP75" s="172"/>
    </row>
    <row r="76" spans="1:42">
      <c r="A76" s="172"/>
      <c r="B76" s="172"/>
      <c r="C76" s="172"/>
      <c r="D76" s="172"/>
      <c r="E76" s="172"/>
      <c r="F76" s="173"/>
      <c r="G76" s="173"/>
      <c r="H76" s="172"/>
      <c r="I76" s="172"/>
      <c r="J76" s="172"/>
      <c r="K76" s="172"/>
      <c r="L76" s="172"/>
      <c r="M76" s="172"/>
      <c r="N76" s="183"/>
      <c r="O76" s="183"/>
      <c r="P76" s="183"/>
      <c r="Q76" s="183"/>
      <c r="R76" s="183"/>
      <c r="S76" s="183"/>
      <c r="T76" s="172"/>
      <c r="U76" s="172"/>
      <c r="V76" s="172"/>
      <c r="W76" s="172"/>
      <c r="X76" s="172"/>
      <c r="Y76" s="172"/>
      <c r="Z76" s="172"/>
      <c r="AA76" s="172"/>
      <c r="AB76" s="172"/>
      <c r="AC76" s="172"/>
      <c r="AD76" s="172"/>
      <c r="AE76" s="172"/>
      <c r="AF76" s="172"/>
      <c r="AG76" s="172"/>
      <c r="AH76" s="172"/>
      <c r="AI76" s="172"/>
      <c r="AJ76" s="172"/>
      <c r="AK76" s="172"/>
      <c r="AL76" s="172"/>
      <c r="AM76" s="172"/>
      <c r="AN76" s="172"/>
      <c r="AO76" s="172"/>
      <c r="AP76" s="172"/>
    </row>
    <row r="77" spans="1:42">
      <c r="A77" s="172"/>
      <c r="B77" s="172"/>
      <c r="C77" s="172"/>
      <c r="D77" s="172"/>
      <c r="E77" s="172"/>
      <c r="F77" s="173"/>
      <c r="G77" s="173"/>
      <c r="H77" s="172"/>
      <c r="I77" s="172"/>
      <c r="J77" s="172"/>
      <c r="K77" s="172"/>
      <c r="L77" s="172"/>
      <c r="M77" s="172"/>
      <c r="N77" s="183"/>
      <c r="O77" s="183"/>
      <c r="P77" s="183"/>
      <c r="Q77" s="183"/>
      <c r="R77" s="183"/>
      <c r="S77" s="183"/>
      <c r="T77" s="172"/>
      <c r="U77" s="172"/>
      <c r="V77" s="172"/>
      <c r="W77" s="172"/>
      <c r="X77" s="172"/>
      <c r="Y77" s="172"/>
      <c r="Z77" s="172"/>
      <c r="AA77" s="172"/>
      <c r="AB77" s="172"/>
      <c r="AC77" s="172"/>
      <c r="AD77" s="172"/>
      <c r="AE77" s="172"/>
      <c r="AF77" s="172"/>
      <c r="AG77" s="172"/>
      <c r="AH77" s="172"/>
      <c r="AI77" s="172"/>
      <c r="AJ77" s="172"/>
      <c r="AK77" s="172"/>
      <c r="AL77" s="172"/>
      <c r="AM77" s="172"/>
      <c r="AN77" s="172"/>
      <c r="AO77" s="172"/>
      <c r="AP77" s="172"/>
    </row>
    <row r="78" spans="1:42">
      <c r="A78" s="172"/>
      <c r="B78" s="172"/>
      <c r="C78" s="172"/>
      <c r="D78" s="172"/>
      <c r="E78" s="172"/>
      <c r="F78" s="173"/>
      <c r="G78" s="173"/>
      <c r="H78" s="172"/>
      <c r="I78" s="172"/>
      <c r="J78" s="172"/>
      <c r="K78" s="172"/>
      <c r="L78" s="172"/>
      <c r="M78" s="172"/>
      <c r="N78" s="183"/>
      <c r="O78" s="183"/>
      <c r="P78" s="183"/>
      <c r="Q78" s="183"/>
      <c r="R78" s="183"/>
      <c r="S78" s="183"/>
      <c r="T78" s="172"/>
      <c r="U78" s="172"/>
      <c r="V78" s="172"/>
      <c r="W78" s="172"/>
      <c r="X78" s="172"/>
      <c r="Y78" s="172"/>
      <c r="Z78" s="172"/>
      <c r="AA78" s="172"/>
      <c r="AB78" s="172"/>
      <c r="AC78" s="172"/>
      <c r="AD78" s="172"/>
      <c r="AE78" s="172"/>
      <c r="AF78" s="172"/>
      <c r="AG78" s="172"/>
      <c r="AH78" s="172"/>
      <c r="AI78" s="172"/>
      <c r="AJ78" s="172"/>
      <c r="AK78" s="172"/>
      <c r="AL78" s="172"/>
      <c r="AM78" s="172"/>
      <c r="AN78" s="172"/>
      <c r="AO78" s="172"/>
      <c r="AP78" s="172"/>
    </row>
    <row r="79" spans="1:42">
      <c r="A79" s="172"/>
      <c r="B79" s="172"/>
      <c r="C79" s="172"/>
      <c r="D79" s="172"/>
      <c r="E79" s="172"/>
      <c r="F79" s="173"/>
      <c r="G79" s="173"/>
      <c r="H79" s="172"/>
      <c r="I79" s="172"/>
      <c r="J79" s="172"/>
      <c r="K79" s="172"/>
      <c r="L79" s="172"/>
      <c r="M79" s="172"/>
      <c r="N79" s="183"/>
      <c r="O79" s="183"/>
      <c r="P79" s="183"/>
      <c r="Q79" s="183"/>
      <c r="R79" s="183"/>
      <c r="S79" s="183"/>
      <c r="T79" s="172"/>
      <c r="U79" s="172"/>
      <c r="V79" s="172"/>
      <c r="W79" s="172"/>
      <c r="X79" s="172"/>
      <c r="Y79" s="172"/>
      <c r="Z79" s="172"/>
      <c r="AA79" s="172"/>
      <c r="AB79" s="172"/>
      <c r="AC79" s="172"/>
      <c r="AD79" s="172"/>
      <c r="AE79" s="172"/>
      <c r="AF79" s="172"/>
      <c r="AG79" s="172"/>
      <c r="AH79" s="172"/>
      <c r="AI79" s="172"/>
      <c r="AJ79" s="172"/>
      <c r="AK79" s="172"/>
      <c r="AL79" s="172"/>
      <c r="AM79" s="172"/>
      <c r="AN79" s="172"/>
      <c r="AO79" s="172"/>
      <c r="AP79" s="172"/>
    </row>
    <row r="80" spans="1:42">
      <c r="A80" s="172"/>
      <c r="B80" s="172"/>
      <c r="C80" s="172"/>
      <c r="D80" s="172"/>
      <c r="E80" s="172"/>
      <c r="F80" s="173"/>
      <c r="G80" s="173"/>
      <c r="H80" s="172"/>
      <c r="I80" s="172"/>
      <c r="J80" s="172"/>
      <c r="K80" s="172"/>
      <c r="L80" s="172"/>
      <c r="M80" s="172"/>
      <c r="N80" s="183"/>
      <c r="O80" s="183"/>
      <c r="P80" s="183"/>
      <c r="Q80" s="183"/>
      <c r="R80" s="183"/>
      <c r="S80" s="183"/>
      <c r="T80" s="172"/>
      <c r="U80" s="172"/>
      <c r="V80" s="172"/>
      <c r="W80" s="172"/>
      <c r="X80" s="172"/>
      <c r="Y80" s="172"/>
      <c r="Z80" s="172"/>
      <c r="AA80" s="172"/>
      <c r="AB80" s="172"/>
      <c r="AC80" s="172"/>
      <c r="AD80" s="172"/>
      <c r="AE80" s="172"/>
      <c r="AF80" s="172"/>
      <c r="AG80" s="172"/>
      <c r="AH80" s="172"/>
      <c r="AI80" s="172"/>
      <c r="AJ80" s="172"/>
      <c r="AK80" s="172"/>
      <c r="AL80" s="172"/>
      <c r="AM80" s="172"/>
      <c r="AN80" s="172"/>
      <c r="AO80" s="172"/>
      <c r="AP80" s="172"/>
    </row>
    <row r="81" spans="1:42">
      <c r="A81" s="172"/>
      <c r="B81" s="172"/>
      <c r="C81" s="172"/>
      <c r="D81" s="172"/>
      <c r="E81" s="172"/>
      <c r="F81" s="173"/>
      <c r="G81" s="173"/>
      <c r="H81" s="172"/>
      <c r="I81" s="172"/>
      <c r="J81" s="172"/>
      <c r="K81" s="172"/>
      <c r="L81" s="172"/>
      <c r="M81" s="172"/>
      <c r="N81" s="183"/>
      <c r="O81" s="183"/>
      <c r="P81" s="183"/>
      <c r="Q81" s="183"/>
      <c r="R81" s="183"/>
      <c r="S81" s="183"/>
      <c r="T81" s="172"/>
      <c r="U81" s="172"/>
      <c r="V81" s="172"/>
      <c r="W81" s="172"/>
      <c r="X81" s="172"/>
      <c r="Y81" s="172"/>
      <c r="Z81" s="172"/>
      <c r="AA81" s="172"/>
      <c r="AB81" s="172"/>
      <c r="AC81" s="172"/>
      <c r="AD81" s="172"/>
      <c r="AE81" s="172"/>
      <c r="AF81" s="172"/>
      <c r="AG81" s="172"/>
      <c r="AH81" s="172"/>
      <c r="AI81" s="172"/>
      <c r="AJ81" s="172"/>
      <c r="AK81" s="172"/>
      <c r="AL81" s="172"/>
      <c r="AM81" s="172"/>
      <c r="AN81" s="172"/>
      <c r="AO81" s="172"/>
      <c r="AP81" s="172"/>
    </row>
    <row r="82" spans="1:42">
      <c r="A82" s="172"/>
      <c r="B82" s="172"/>
      <c r="C82" s="172"/>
      <c r="D82" s="172"/>
      <c r="E82" s="172"/>
      <c r="F82" s="173"/>
      <c r="G82" s="173"/>
      <c r="H82" s="172"/>
      <c r="I82" s="172"/>
      <c r="J82" s="172"/>
      <c r="K82" s="172"/>
      <c r="L82" s="172"/>
      <c r="M82" s="172"/>
      <c r="N82" s="183"/>
      <c r="O82" s="183"/>
      <c r="P82" s="183"/>
      <c r="Q82" s="183"/>
      <c r="R82" s="183"/>
      <c r="S82" s="183"/>
      <c r="T82" s="172"/>
      <c r="U82" s="172"/>
      <c r="V82" s="172"/>
      <c r="W82" s="172"/>
      <c r="X82" s="172"/>
      <c r="Y82" s="172"/>
      <c r="Z82" s="172"/>
      <c r="AA82" s="172"/>
      <c r="AB82" s="172"/>
      <c r="AC82" s="172"/>
      <c r="AD82" s="172"/>
      <c r="AE82" s="172"/>
      <c r="AF82" s="172"/>
      <c r="AG82" s="172"/>
      <c r="AH82" s="172"/>
      <c r="AI82" s="172"/>
      <c r="AJ82" s="172"/>
      <c r="AK82" s="172"/>
      <c r="AL82" s="172"/>
      <c r="AM82" s="172"/>
      <c r="AN82" s="172"/>
      <c r="AO82" s="172"/>
      <c r="AP82" s="172"/>
    </row>
    <row r="83" spans="1:42">
      <c r="A83" s="172"/>
      <c r="B83" s="172"/>
      <c r="C83" s="172"/>
      <c r="D83" s="172"/>
      <c r="E83" s="172"/>
      <c r="F83" s="173"/>
      <c r="G83" s="173"/>
      <c r="H83" s="172"/>
      <c r="I83" s="172"/>
      <c r="J83" s="172"/>
      <c r="K83" s="172"/>
      <c r="L83" s="172"/>
      <c r="M83" s="172"/>
      <c r="N83" s="183"/>
      <c r="O83" s="183"/>
      <c r="P83" s="183"/>
      <c r="Q83" s="183"/>
      <c r="R83" s="183"/>
      <c r="S83" s="183"/>
      <c r="T83" s="172"/>
      <c r="U83" s="172"/>
      <c r="V83" s="172"/>
      <c r="W83" s="172"/>
      <c r="X83" s="172"/>
      <c r="Y83" s="172"/>
      <c r="Z83" s="172"/>
      <c r="AA83" s="172"/>
      <c r="AB83" s="172"/>
      <c r="AC83" s="172"/>
      <c r="AD83" s="172"/>
      <c r="AE83" s="172"/>
      <c r="AF83" s="172"/>
      <c r="AG83" s="172"/>
      <c r="AH83" s="172"/>
      <c r="AI83" s="172"/>
      <c r="AJ83" s="172"/>
      <c r="AK83" s="172"/>
      <c r="AL83" s="172"/>
      <c r="AM83" s="172"/>
      <c r="AN83" s="172"/>
      <c r="AO83" s="172"/>
      <c r="AP83" s="172"/>
    </row>
    <row r="84" spans="1:42">
      <c r="A84" s="172"/>
      <c r="B84" s="172"/>
      <c r="C84" s="172"/>
      <c r="D84" s="172"/>
      <c r="E84" s="172"/>
      <c r="F84" s="173"/>
      <c r="G84" s="173"/>
      <c r="H84" s="172"/>
      <c r="I84" s="172"/>
      <c r="J84" s="172"/>
      <c r="K84" s="172"/>
      <c r="L84" s="172"/>
      <c r="M84" s="172"/>
      <c r="N84" s="183"/>
      <c r="O84" s="183"/>
      <c r="P84" s="183"/>
      <c r="Q84" s="183"/>
      <c r="R84" s="183"/>
      <c r="S84" s="183"/>
      <c r="T84" s="172"/>
      <c r="U84" s="172"/>
      <c r="V84" s="172"/>
      <c r="W84" s="172"/>
      <c r="X84" s="172"/>
      <c r="Y84" s="172"/>
      <c r="Z84" s="172"/>
      <c r="AA84" s="172"/>
      <c r="AB84" s="172"/>
      <c r="AC84" s="172"/>
      <c r="AD84" s="172"/>
      <c r="AE84" s="172"/>
      <c r="AF84" s="172"/>
      <c r="AG84" s="172"/>
      <c r="AH84" s="172"/>
      <c r="AI84" s="172"/>
      <c r="AJ84" s="172"/>
      <c r="AK84" s="172"/>
      <c r="AL84" s="172"/>
      <c r="AM84" s="172"/>
      <c r="AN84" s="172"/>
      <c r="AO84" s="172"/>
      <c r="AP84" s="172"/>
    </row>
    <row r="85" spans="1:42">
      <c r="A85" s="172"/>
      <c r="B85" s="172"/>
      <c r="C85" s="172"/>
      <c r="D85" s="172"/>
      <c r="E85" s="172"/>
      <c r="F85" s="173"/>
      <c r="G85" s="173"/>
      <c r="H85" s="172"/>
      <c r="I85" s="172"/>
      <c r="J85" s="172"/>
      <c r="K85" s="172"/>
      <c r="L85" s="172"/>
      <c r="M85" s="172"/>
      <c r="N85" s="183"/>
      <c r="O85" s="183"/>
      <c r="P85" s="183"/>
      <c r="Q85" s="183"/>
      <c r="R85" s="183"/>
      <c r="S85" s="183"/>
      <c r="T85" s="172"/>
      <c r="U85" s="172"/>
      <c r="V85" s="172"/>
      <c r="W85" s="172"/>
      <c r="X85" s="172"/>
      <c r="Y85" s="172"/>
      <c r="Z85" s="172"/>
      <c r="AA85" s="172"/>
      <c r="AB85" s="172"/>
      <c r="AC85" s="172"/>
      <c r="AD85" s="172"/>
      <c r="AE85" s="172"/>
      <c r="AF85" s="172"/>
      <c r="AG85" s="172"/>
      <c r="AH85" s="172"/>
      <c r="AI85" s="172"/>
      <c r="AJ85" s="172"/>
      <c r="AK85" s="172"/>
      <c r="AL85" s="172"/>
      <c r="AM85" s="172"/>
      <c r="AN85" s="172"/>
      <c r="AO85" s="172"/>
      <c r="AP85" s="172"/>
    </row>
    <row r="86" spans="1:42">
      <c r="A86" s="172"/>
      <c r="B86" s="172"/>
      <c r="C86" s="172"/>
      <c r="D86" s="172"/>
      <c r="E86" s="172"/>
      <c r="F86" s="173"/>
      <c r="G86" s="173"/>
      <c r="H86" s="172"/>
      <c r="I86" s="172"/>
      <c r="J86" s="172"/>
      <c r="K86" s="172"/>
      <c r="L86" s="172"/>
      <c r="M86" s="172"/>
      <c r="N86" s="183"/>
      <c r="O86" s="183"/>
      <c r="P86" s="183"/>
      <c r="Q86" s="183"/>
      <c r="R86" s="183"/>
      <c r="S86" s="183"/>
      <c r="T86" s="172"/>
      <c r="U86" s="172"/>
      <c r="V86" s="172"/>
      <c r="W86" s="172"/>
      <c r="X86" s="172"/>
      <c r="Y86" s="172"/>
      <c r="Z86" s="172"/>
      <c r="AA86" s="172"/>
      <c r="AB86" s="172"/>
      <c r="AC86" s="172"/>
      <c r="AD86" s="172"/>
      <c r="AE86" s="172"/>
      <c r="AF86" s="172"/>
      <c r="AG86" s="172"/>
      <c r="AH86" s="172"/>
      <c r="AI86" s="172"/>
      <c r="AJ86" s="172"/>
      <c r="AK86" s="172"/>
      <c r="AL86" s="172"/>
      <c r="AM86" s="172"/>
      <c r="AN86" s="172"/>
      <c r="AO86" s="172"/>
      <c r="AP86" s="172"/>
    </row>
    <row r="87" spans="1:42">
      <c r="A87" s="172"/>
      <c r="B87" s="172"/>
      <c r="C87" s="172"/>
      <c r="D87" s="172"/>
      <c r="E87" s="172"/>
      <c r="F87" s="173"/>
      <c r="G87" s="173"/>
      <c r="H87" s="172"/>
      <c r="I87" s="172"/>
      <c r="J87" s="172"/>
      <c r="K87" s="172"/>
      <c r="L87" s="172"/>
      <c r="M87" s="172"/>
      <c r="N87" s="183"/>
      <c r="O87" s="183"/>
      <c r="P87" s="183"/>
      <c r="Q87" s="183"/>
      <c r="R87" s="183"/>
      <c r="S87" s="183"/>
      <c r="T87" s="172"/>
      <c r="U87" s="172"/>
      <c r="V87" s="172"/>
      <c r="W87" s="172"/>
      <c r="X87" s="172"/>
      <c r="Y87" s="172"/>
      <c r="Z87" s="172"/>
      <c r="AA87" s="172"/>
      <c r="AB87" s="172"/>
      <c r="AC87" s="172"/>
      <c r="AD87" s="172"/>
      <c r="AE87" s="172"/>
      <c r="AF87" s="172"/>
      <c r="AG87" s="172"/>
      <c r="AH87" s="172"/>
      <c r="AI87" s="172"/>
      <c r="AJ87" s="172"/>
      <c r="AK87" s="172"/>
      <c r="AL87" s="172"/>
      <c r="AM87" s="172"/>
      <c r="AN87" s="172"/>
      <c r="AO87" s="172"/>
      <c r="AP87" s="172"/>
    </row>
    <row r="88" spans="1:42">
      <c r="A88" s="172"/>
      <c r="B88" s="172"/>
      <c r="C88" s="172"/>
      <c r="D88" s="172"/>
      <c r="E88" s="172"/>
      <c r="F88" s="173"/>
      <c r="G88" s="173"/>
      <c r="H88" s="172"/>
      <c r="I88" s="172"/>
      <c r="J88" s="172"/>
      <c r="K88" s="172"/>
      <c r="L88" s="172"/>
      <c r="M88" s="172"/>
      <c r="N88" s="183"/>
      <c r="O88" s="183"/>
      <c r="P88" s="183"/>
      <c r="Q88" s="183"/>
      <c r="R88" s="183"/>
      <c r="S88" s="183"/>
      <c r="T88" s="172"/>
      <c r="U88" s="172"/>
      <c r="V88" s="172"/>
      <c r="W88" s="172"/>
      <c r="X88" s="172"/>
      <c r="Y88" s="172"/>
      <c r="Z88" s="172"/>
      <c r="AA88" s="172"/>
      <c r="AB88" s="172"/>
      <c r="AC88" s="172"/>
      <c r="AD88" s="172"/>
      <c r="AE88" s="172"/>
      <c r="AF88" s="172"/>
      <c r="AG88" s="172"/>
      <c r="AH88" s="172"/>
      <c r="AI88" s="172"/>
      <c r="AJ88" s="172"/>
      <c r="AK88" s="172"/>
      <c r="AL88" s="172"/>
      <c r="AM88" s="172"/>
      <c r="AN88" s="172"/>
      <c r="AO88" s="172"/>
      <c r="AP88" s="172"/>
    </row>
    <row r="89" spans="1:42">
      <c r="A89" s="172"/>
      <c r="B89" s="172"/>
      <c r="C89" s="172"/>
      <c r="D89" s="172"/>
      <c r="E89" s="172"/>
      <c r="F89" s="173"/>
      <c r="G89" s="173"/>
      <c r="H89" s="172"/>
      <c r="I89" s="172"/>
      <c r="J89" s="172"/>
      <c r="K89" s="172"/>
      <c r="L89" s="172"/>
      <c r="M89" s="172"/>
      <c r="N89" s="183"/>
      <c r="O89" s="183"/>
      <c r="P89" s="183"/>
      <c r="Q89" s="183"/>
      <c r="R89" s="183"/>
      <c r="S89" s="183"/>
      <c r="T89" s="172"/>
      <c r="U89" s="172"/>
      <c r="V89" s="172"/>
      <c r="W89" s="172"/>
      <c r="X89" s="172"/>
      <c r="Y89" s="172"/>
      <c r="Z89" s="172"/>
      <c r="AA89" s="172"/>
      <c r="AB89" s="172"/>
      <c r="AC89" s="172"/>
      <c r="AD89" s="172"/>
      <c r="AE89" s="172"/>
      <c r="AF89" s="172"/>
      <c r="AG89" s="172"/>
      <c r="AH89" s="172"/>
      <c r="AI89" s="172"/>
      <c r="AJ89" s="172"/>
      <c r="AK89" s="172"/>
      <c r="AL89" s="172"/>
      <c r="AM89" s="172"/>
      <c r="AN89" s="172"/>
      <c r="AO89" s="172"/>
      <c r="AP89" s="172"/>
    </row>
    <row r="90" spans="1:42">
      <c r="A90" s="172"/>
      <c r="B90" s="172"/>
      <c r="C90" s="172"/>
      <c r="D90" s="172"/>
      <c r="E90" s="172"/>
      <c r="F90" s="173"/>
      <c r="G90" s="173"/>
      <c r="H90" s="172"/>
      <c r="I90" s="172"/>
      <c r="J90" s="172"/>
      <c r="K90" s="172"/>
      <c r="L90" s="172"/>
      <c r="M90" s="172"/>
      <c r="N90" s="183"/>
      <c r="O90" s="183"/>
      <c r="P90" s="183"/>
      <c r="Q90" s="183"/>
      <c r="R90" s="183"/>
      <c r="S90" s="183"/>
      <c r="T90" s="172"/>
      <c r="U90" s="172"/>
      <c r="V90" s="172"/>
      <c r="W90" s="172"/>
      <c r="X90" s="172"/>
      <c r="Y90" s="172"/>
      <c r="Z90" s="172"/>
      <c r="AA90" s="172"/>
      <c r="AB90" s="172"/>
      <c r="AC90" s="172"/>
      <c r="AD90" s="172"/>
      <c r="AE90" s="172"/>
      <c r="AF90" s="172"/>
      <c r="AG90" s="172"/>
      <c r="AH90" s="172"/>
      <c r="AI90" s="172"/>
      <c r="AJ90" s="172"/>
      <c r="AK90" s="172"/>
      <c r="AL90" s="172"/>
      <c r="AM90" s="172"/>
      <c r="AN90" s="172"/>
      <c r="AO90" s="172"/>
      <c r="AP90" s="172"/>
    </row>
    <row r="91" spans="1:42">
      <c r="A91" s="172"/>
      <c r="B91" s="172"/>
      <c r="C91" s="172"/>
      <c r="D91" s="172"/>
      <c r="E91" s="172"/>
      <c r="F91" s="173"/>
      <c r="G91" s="173"/>
      <c r="H91" s="172"/>
      <c r="I91" s="172"/>
      <c r="J91" s="172"/>
      <c r="K91" s="172"/>
      <c r="L91" s="172"/>
      <c r="M91" s="172"/>
      <c r="N91" s="183"/>
      <c r="O91" s="183"/>
      <c r="P91" s="183"/>
      <c r="Q91" s="183"/>
      <c r="R91" s="183"/>
      <c r="S91" s="183"/>
      <c r="T91" s="172"/>
      <c r="U91" s="172"/>
      <c r="V91" s="172"/>
      <c r="W91" s="172"/>
      <c r="X91" s="172"/>
      <c r="Y91" s="172"/>
      <c r="Z91" s="172"/>
      <c r="AA91" s="172"/>
      <c r="AB91" s="172"/>
      <c r="AC91" s="172"/>
      <c r="AD91" s="172"/>
      <c r="AE91" s="172"/>
      <c r="AF91" s="172"/>
      <c r="AG91" s="172"/>
      <c r="AH91" s="172"/>
      <c r="AI91" s="172"/>
      <c r="AJ91" s="172"/>
      <c r="AK91" s="172"/>
      <c r="AL91" s="172"/>
      <c r="AM91" s="172"/>
      <c r="AN91" s="172"/>
      <c r="AO91" s="172"/>
      <c r="AP91" s="172"/>
    </row>
    <row r="92" spans="1:42">
      <c r="A92" s="172"/>
      <c r="B92" s="172"/>
      <c r="C92" s="172"/>
      <c r="D92" s="172"/>
      <c r="E92" s="172"/>
      <c r="F92" s="173"/>
      <c r="G92" s="173"/>
      <c r="H92" s="172"/>
      <c r="I92" s="172"/>
      <c r="J92" s="172"/>
      <c r="K92" s="172"/>
      <c r="L92" s="172"/>
      <c r="M92" s="172"/>
      <c r="N92" s="183"/>
      <c r="O92" s="183"/>
      <c r="P92" s="183"/>
      <c r="Q92" s="183"/>
      <c r="R92" s="183"/>
      <c r="S92" s="183"/>
      <c r="T92" s="172"/>
      <c r="U92" s="172"/>
      <c r="V92" s="172"/>
      <c r="W92" s="172"/>
      <c r="X92" s="172"/>
      <c r="Y92" s="172"/>
      <c r="Z92" s="172"/>
      <c r="AA92" s="172"/>
      <c r="AB92" s="172"/>
      <c r="AC92" s="172"/>
      <c r="AD92" s="172"/>
      <c r="AE92" s="172"/>
      <c r="AF92" s="172"/>
      <c r="AG92" s="172"/>
      <c r="AH92" s="172"/>
      <c r="AI92" s="172"/>
      <c r="AJ92" s="172"/>
      <c r="AK92" s="172"/>
      <c r="AL92" s="172"/>
      <c r="AM92" s="172"/>
      <c r="AN92" s="172"/>
      <c r="AO92" s="172"/>
      <c r="AP92" s="172"/>
    </row>
    <row r="93" spans="1:42">
      <c r="A93" s="172"/>
      <c r="B93" s="172"/>
      <c r="C93" s="172"/>
      <c r="D93" s="172"/>
      <c r="E93" s="172"/>
      <c r="F93" s="173"/>
      <c r="G93" s="173"/>
      <c r="H93" s="172"/>
      <c r="I93" s="172"/>
      <c r="J93" s="172"/>
      <c r="K93" s="172"/>
      <c r="L93" s="172"/>
      <c r="M93" s="172"/>
      <c r="N93" s="183"/>
      <c r="O93" s="183"/>
      <c r="P93" s="183"/>
      <c r="Q93" s="183"/>
      <c r="R93" s="183"/>
      <c r="S93" s="183"/>
      <c r="T93" s="172"/>
      <c r="U93" s="172"/>
      <c r="V93" s="172"/>
      <c r="W93" s="172"/>
      <c r="X93" s="172"/>
      <c r="Y93" s="172"/>
      <c r="Z93" s="172"/>
      <c r="AA93" s="172"/>
      <c r="AB93" s="172"/>
      <c r="AC93" s="172"/>
      <c r="AD93" s="172"/>
      <c r="AE93" s="172"/>
      <c r="AF93" s="172"/>
      <c r="AG93" s="172"/>
      <c r="AH93" s="172"/>
      <c r="AI93" s="172"/>
      <c r="AJ93" s="172"/>
      <c r="AK93" s="172"/>
      <c r="AL93" s="172"/>
      <c r="AM93" s="172"/>
      <c r="AN93" s="172"/>
      <c r="AO93" s="172"/>
      <c r="AP93" s="172"/>
    </row>
    <row r="94" spans="1:42">
      <c r="A94" s="172"/>
      <c r="B94" s="172"/>
      <c r="C94" s="172"/>
      <c r="D94" s="172"/>
      <c r="E94" s="172"/>
      <c r="F94" s="173"/>
      <c r="G94" s="173"/>
      <c r="H94" s="172"/>
      <c r="I94" s="172"/>
      <c r="J94" s="172"/>
      <c r="K94" s="172"/>
      <c r="L94" s="172"/>
      <c r="M94" s="172"/>
      <c r="N94" s="183"/>
      <c r="O94" s="183"/>
      <c r="P94" s="183"/>
      <c r="Q94" s="183"/>
      <c r="R94" s="183"/>
      <c r="S94" s="183"/>
      <c r="T94" s="172"/>
      <c r="U94" s="172"/>
      <c r="V94" s="172"/>
      <c r="W94" s="172"/>
      <c r="X94" s="172"/>
      <c r="Y94" s="172"/>
      <c r="Z94" s="172"/>
      <c r="AA94" s="172"/>
      <c r="AB94" s="172"/>
      <c r="AC94" s="172"/>
      <c r="AD94" s="172"/>
      <c r="AE94" s="172"/>
      <c r="AF94" s="172"/>
      <c r="AG94" s="172"/>
      <c r="AH94" s="172"/>
      <c r="AI94" s="172"/>
      <c r="AJ94" s="172"/>
      <c r="AK94" s="172"/>
      <c r="AL94" s="172"/>
      <c r="AM94" s="172"/>
      <c r="AN94" s="172"/>
      <c r="AO94" s="172"/>
      <c r="AP94" s="172"/>
    </row>
    <row r="95" spans="1:42">
      <c r="A95" s="172"/>
      <c r="B95" s="172"/>
      <c r="C95" s="172"/>
      <c r="D95" s="172"/>
      <c r="E95" s="172"/>
      <c r="F95" s="173"/>
      <c r="G95" s="173"/>
      <c r="H95" s="172"/>
      <c r="I95" s="172"/>
      <c r="J95" s="172"/>
      <c r="K95" s="172"/>
      <c r="L95" s="172"/>
      <c r="M95" s="172"/>
      <c r="N95" s="183"/>
      <c r="O95" s="183"/>
      <c r="P95" s="183"/>
      <c r="Q95" s="183"/>
      <c r="R95" s="183"/>
      <c r="S95" s="183"/>
      <c r="T95" s="172"/>
      <c r="U95" s="172"/>
      <c r="V95" s="172"/>
      <c r="W95" s="172"/>
      <c r="X95" s="172"/>
      <c r="Y95" s="172"/>
      <c r="Z95" s="172"/>
      <c r="AA95" s="172"/>
      <c r="AB95" s="172"/>
      <c r="AC95" s="172"/>
      <c r="AD95" s="172"/>
      <c r="AE95" s="172"/>
      <c r="AF95" s="172"/>
      <c r="AG95" s="172"/>
      <c r="AH95" s="172"/>
      <c r="AI95" s="172"/>
      <c r="AJ95" s="172"/>
      <c r="AK95" s="172"/>
      <c r="AL95" s="172"/>
      <c r="AM95" s="172"/>
      <c r="AN95" s="172"/>
      <c r="AO95" s="172"/>
      <c r="AP95" s="172"/>
    </row>
    <row r="96" spans="1:42">
      <c r="A96" s="172"/>
      <c r="B96" s="172"/>
      <c r="C96" s="172"/>
      <c r="D96" s="172"/>
      <c r="E96" s="172"/>
      <c r="F96" s="173"/>
      <c r="G96" s="173"/>
      <c r="H96" s="172"/>
      <c r="I96" s="172"/>
      <c r="J96" s="172"/>
      <c r="K96" s="172"/>
      <c r="L96" s="172"/>
      <c r="M96" s="172"/>
      <c r="N96" s="183"/>
      <c r="O96" s="183"/>
      <c r="P96" s="183"/>
      <c r="Q96" s="183"/>
      <c r="R96" s="183"/>
      <c r="S96" s="183"/>
      <c r="T96" s="172"/>
      <c r="U96" s="172"/>
      <c r="V96" s="172"/>
      <c r="W96" s="172"/>
      <c r="X96" s="172"/>
      <c r="Y96" s="172"/>
      <c r="Z96" s="172"/>
      <c r="AA96" s="172"/>
      <c r="AB96" s="172"/>
      <c r="AC96" s="172"/>
      <c r="AD96" s="172"/>
      <c r="AE96" s="172"/>
      <c r="AF96" s="172"/>
      <c r="AG96" s="172"/>
      <c r="AH96" s="172"/>
      <c r="AI96" s="172"/>
      <c r="AJ96" s="172"/>
      <c r="AK96" s="172"/>
      <c r="AL96" s="172"/>
      <c r="AM96" s="172"/>
      <c r="AN96" s="172"/>
      <c r="AO96" s="172"/>
      <c r="AP96" s="172"/>
    </row>
    <row r="97" spans="1:42">
      <c r="A97" s="172"/>
      <c r="B97" s="172"/>
      <c r="C97" s="172"/>
      <c r="D97" s="172"/>
      <c r="E97" s="172"/>
      <c r="F97" s="173"/>
      <c r="G97" s="173"/>
      <c r="H97" s="172"/>
      <c r="I97" s="172"/>
      <c r="J97" s="172"/>
      <c r="K97" s="172"/>
      <c r="L97" s="172"/>
      <c r="M97" s="172"/>
      <c r="N97" s="183"/>
      <c r="O97" s="183"/>
      <c r="P97" s="183"/>
      <c r="Q97" s="183"/>
      <c r="R97" s="183"/>
      <c r="S97" s="183"/>
      <c r="T97" s="172"/>
      <c r="U97" s="172"/>
      <c r="V97" s="172"/>
      <c r="W97" s="172"/>
      <c r="X97" s="172"/>
      <c r="Y97" s="172"/>
      <c r="Z97" s="172"/>
      <c r="AA97" s="172"/>
      <c r="AB97" s="172"/>
      <c r="AC97" s="172"/>
      <c r="AD97" s="172"/>
      <c r="AE97" s="172"/>
      <c r="AF97" s="172"/>
      <c r="AG97" s="172"/>
      <c r="AH97" s="172"/>
      <c r="AI97" s="172"/>
      <c r="AJ97" s="172"/>
      <c r="AK97" s="172"/>
      <c r="AL97" s="172"/>
      <c r="AM97" s="172"/>
      <c r="AN97" s="172"/>
      <c r="AO97" s="172"/>
      <c r="AP97" s="172"/>
    </row>
    <row r="98" spans="1:42">
      <c r="A98" s="172"/>
      <c r="B98" s="172"/>
      <c r="C98" s="172"/>
      <c r="D98" s="172"/>
      <c r="E98" s="172"/>
      <c r="F98" s="173"/>
      <c r="G98" s="173"/>
      <c r="H98" s="172"/>
      <c r="I98" s="172"/>
      <c r="J98" s="172"/>
      <c r="K98" s="172"/>
      <c r="L98" s="172"/>
      <c r="M98" s="172"/>
      <c r="N98" s="183"/>
      <c r="O98" s="183"/>
      <c r="P98" s="183"/>
      <c r="Q98" s="183"/>
      <c r="R98" s="183"/>
      <c r="S98" s="183"/>
      <c r="T98" s="172"/>
      <c r="U98" s="172"/>
      <c r="V98" s="172"/>
      <c r="W98" s="172"/>
      <c r="X98" s="172"/>
      <c r="Y98" s="172"/>
      <c r="Z98" s="172"/>
      <c r="AA98" s="172"/>
      <c r="AB98" s="172"/>
      <c r="AC98" s="172"/>
      <c r="AD98" s="172"/>
      <c r="AE98" s="172"/>
      <c r="AF98" s="172"/>
      <c r="AG98" s="172"/>
      <c r="AH98" s="172"/>
      <c r="AI98" s="172"/>
      <c r="AJ98" s="172"/>
      <c r="AK98" s="172"/>
      <c r="AL98" s="172"/>
      <c r="AM98" s="172"/>
      <c r="AN98" s="172"/>
      <c r="AO98" s="172"/>
      <c r="AP98" s="172"/>
    </row>
    <row r="99" spans="1:42">
      <c r="A99" s="172"/>
      <c r="B99" s="172"/>
      <c r="C99" s="172"/>
      <c r="D99" s="172"/>
      <c r="E99" s="172"/>
      <c r="F99" s="173"/>
      <c r="G99" s="173"/>
      <c r="H99" s="172"/>
      <c r="I99" s="172"/>
      <c r="J99" s="172"/>
      <c r="K99" s="172"/>
      <c r="L99" s="172"/>
      <c r="M99" s="172"/>
      <c r="N99" s="183"/>
      <c r="O99" s="183"/>
      <c r="P99" s="183"/>
      <c r="Q99" s="183"/>
      <c r="R99" s="183"/>
      <c r="S99" s="183"/>
      <c r="T99" s="172"/>
      <c r="U99" s="172"/>
      <c r="V99" s="172"/>
      <c r="W99" s="172"/>
      <c r="X99" s="172"/>
      <c r="Y99" s="172"/>
      <c r="Z99" s="172"/>
      <c r="AA99" s="172"/>
      <c r="AB99" s="172"/>
      <c r="AC99" s="172"/>
      <c r="AD99" s="172"/>
      <c r="AE99" s="172"/>
      <c r="AF99" s="172"/>
      <c r="AG99" s="172"/>
      <c r="AH99" s="172"/>
      <c r="AI99" s="172"/>
      <c r="AJ99" s="172"/>
      <c r="AK99" s="172"/>
      <c r="AL99" s="172"/>
      <c r="AM99" s="172"/>
      <c r="AN99" s="172"/>
      <c r="AO99" s="172"/>
      <c r="AP99" s="172"/>
    </row>
    <row r="100" spans="1:42">
      <c r="A100" s="172"/>
      <c r="B100" s="172"/>
      <c r="C100" s="172"/>
      <c r="D100" s="172"/>
      <c r="E100" s="172"/>
      <c r="F100" s="173"/>
      <c r="G100" s="173"/>
      <c r="H100" s="172"/>
      <c r="I100" s="172"/>
      <c r="J100" s="172"/>
      <c r="K100" s="172"/>
      <c r="L100" s="172"/>
      <c r="M100" s="172"/>
      <c r="N100" s="183"/>
      <c r="O100" s="183"/>
      <c r="P100" s="183"/>
      <c r="Q100" s="183"/>
      <c r="R100" s="183"/>
      <c r="S100" s="183"/>
      <c r="T100" s="172"/>
      <c r="U100" s="172"/>
      <c r="V100" s="172"/>
      <c r="W100" s="172"/>
      <c r="X100" s="172"/>
      <c r="Y100" s="172"/>
      <c r="Z100" s="172"/>
      <c r="AA100" s="172"/>
      <c r="AB100" s="172"/>
      <c r="AC100" s="172"/>
      <c r="AD100" s="172"/>
      <c r="AE100" s="172"/>
      <c r="AF100" s="172"/>
      <c r="AG100" s="172"/>
      <c r="AH100" s="172"/>
      <c r="AI100" s="172"/>
      <c r="AJ100" s="172"/>
      <c r="AK100" s="172"/>
      <c r="AL100" s="172"/>
      <c r="AM100" s="172"/>
      <c r="AN100" s="172"/>
      <c r="AO100" s="172"/>
      <c r="AP100" s="172"/>
    </row>
    <row r="101" spans="1:42">
      <c r="A101" s="172"/>
      <c r="B101" s="172"/>
      <c r="C101" s="172"/>
      <c r="D101" s="172"/>
      <c r="E101" s="172"/>
      <c r="F101" s="173"/>
      <c r="G101" s="173"/>
      <c r="H101" s="172"/>
      <c r="I101" s="172"/>
      <c r="J101" s="172"/>
      <c r="K101" s="172"/>
      <c r="L101" s="172"/>
      <c r="M101" s="172"/>
      <c r="N101" s="183"/>
      <c r="O101" s="183"/>
      <c r="P101" s="183"/>
      <c r="Q101" s="183"/>
      <c r="R101" s="183"/>
      <c r="S101" s="183"/>
      <c r="T101" s="172"/>
      <c r="U101" s="172"/>
      <c r="V101" s="172"/>
      <c r="W101" s="172"/>
      <c r="X101" s="172"/>
      <c r="Y101" s="172"/>
      <c r="Z101" s="172"/>
      <c r="AA101" s="172"/>
      <c r="AB101" s="172"/>
      <c r="AC101" s="172"/>
      <c r="AD101" s="172"/>
      <c r="AE101" s="172"/>
      <c r="AF101" s="172"/>
      <c r="AG101" s="172"/>
      <c r="AH101" s="172"/>
      <c r="AI101" s="172"/>
      <c r="AJ101" s="172"/>
      <c r="AK101" s="172"/>
      <c r="AL101" s="172"/>
      <c r="AM101" s="172"/>
      <c r="AN101" s="172"/>
      <c r="AO101" s="172"/>
      <c r="AP101" s="172"/>
    </row>
    <row r="102" spans="1:42">
      <c r="A102" s="172"/>
      <c r="B102" s="172"/>
      <c r="C102" s="172"/>
      <c r="D102" s="172"/>
      <c r="E102" s="172"/>
      <c r="F102" s="173"/>
      <c r="G102" s="173"/>
      <c r="H102" s="172"/>
      <c r="I102" s="172"/>
      <c r="J102" s="172"/>
      <c r="K102" s="172"/>
      <c r="L102" s="172"/>
      <c r="M102" s="172"/>
      <c r="N102" s="183"/>
      <c r="O102" s="183"/>
      <c r="P102" s="183"/>
      <c r="Q102" s="183"/>
      <c r="R102" s="183"/>
      <c r="S102" s="183"/>
      <c r="T102" s="172"/>
      <c r="U102" s="172"/>
      <c r="V102" s="172"/>
      <c r="W102" s="172"/>
      <c r="X102" s="172"/>
      <c r="Y102" s="172"/>
      <c r="Z102" s="172"/>
      <c r="AA102" s="172"/>
      <c r="AB102" s="172"/>
      <c r="AC102" s="172"/>
      <c r="AD102" s="172"/>
      <c r="AE102" s="172"/>
      <c r="AF102" s="172"/>
      <c r="AG102" s="172"/>
      <c r="AH102" s="172"/>
      <c r="AI102" s="172"/>
      <c r="AJ102" s="172"/>
      <c r="AK102" s="172"/>
      <c r="AL102" s="172"/>
      <c r="AM102" s="172"/>
      <c r="AN102" s="172"/>
      <c r="AO102" s="172"/>
      <c r="AP102" s="172"/>
    </row>
    <row r="103" spans="1:42">
      <c r="A103" s="172"/>
      <c r="B103" s="172"/>
      <c r="C103" s="172"/>
      <c r="D103" s="172"/>
      <c r="E103" s="172"/>
      <c r="F103" s="173"/>
      <c r="G103" s="173"/>
      <c r="H103" s="172"/>
      <c r="I103" s="172"/>
      <c r="J103" s="172"/>
      <c r="K103" s="172"/>
      <c r="L103" s="172"/>
      <c r="M103" s="172"/>
      <c r="N103" s="183"/>
      <c r="O103" s="183"/>
      <c r="P103" s="183"/>
      <c r="Q103" s="183"/>
      <c r="R103" s="183"/>
      <c r="S103" s="183"/>
      <c r="T103" s="172"/>
      <c r="U103" s="172"/>
      <c r="V103" s="172"/>
      <c r="W103" s="172"/>
      <c r="X103" s="172"/>
      <c r="Y103" s="172"/>
      <c r="Z103" s="172"/>
      <c r="AA103" s="172"/>
      <c r="AB103" s="172"/>
      <c r="AC103" s="172"/>
      <c r="AD103" s="172"/>
      <c r="AE103" s="172"/>
      <c r="AF103" s="172"/>
      <c r="AG103" s="172"/>
      <c r="AH103" s="172"/>
      <c r="AI103" s="172"/>
      <c r="AJ103" s="172"/>
      <c r="AK103" s="172"/>
      <c r="AL103" s="172"/>
      <c r="AM103" s="172"/>
      <c r="AN103" s="172"/>
      <c r="AO103" s="172"/>
      <c r="AP103" s="172"/>
    </row>
    <row r="104" spans="1:42">
      <c r="A104" s="172"/>
      <c r="B104" s="172"/>
      <c r="C104" s="172"/>
      <c r="D104" s="172"/>
      <c r="E104" s="172"/>
      <c r="F104" s="173"/>
      <c r="G104" s="173"/>
      <c r="H104" s="172"/>
      <c r="I104" s="172"/>
      <c r="J104" s="172"/>
      <c r="K104" s="172"/>
      <c r="L104" s="172"/>
      <c r="M104" s="172"/>
      <c r="N104" s="183"/>
      <c r="O104" s="183"/>
      <c r="P104" s="183"/>
      <c r="Q104" s="183"/>
      <c r="R104" s="183"/>
      <c r="S104" s="183"/>
      <c r="T104" s="172"/>
      <c r="U104" s="172"/>
      <c r="V104" s="172"/>
      <c r="W104" s="172"/>
      <c r="X104" s="172"/>
      <c r="Y104" s="172"/>
      <c r="Z104" s="172"/>
      <c r="AA104" s="172"/>
      <c r="AB104" s="172"/>
      <c r="AC104" s="172"/>
      <c r="AD104" s="172"/>
      <c r="AE104" s="172"/>
      <c r="AF104" s="172"/>
      <c r="AG104" s="172"/>
      <c r="AH104" s="172"/>
      <c r="AI104" s="172"/>
      <c r="AJ104" s="172"/>
      <c r="AK104" s="172"/>
      <c r="AL104" s="172"/>
      <c r="AM104" s="172"/>
      <c r="AN104" s="172"/>
      <c r="AO104" s="172"/>
      <c r="AP104" s="172"/>
    </row>
    <row r="105" spans="1:42">
      <c r="A105" s="172"/>
      <c r="B105" s="172"/>
      <c r="C105" s="172"/>
      <c r="D105" s="172"/>
      <c r="E105" s="172"/>
      <c r="F105" s="173"/>
      <c r="G105" s="173"/>
      <c r="H105" s="172"/>
      <c r="I105" s="172"/>
      <c r="J105" s="172"/>
      <c r="K105" s="172"/>
      <c r="L105" s="172"/>
      <c r="M105" s="172"/>
      <c r="N105" s="183"/>
      <c r="O105" s="183"/>
      <c r="P105" s="183"/>
      <c r="Q105" s="183"/>
      <c r="R105" s="183"/>
      <c r="S105" s="183"/>
      <c r="T105" s="172"/>
      <c r="U105" s="172"/>
      <c r="V105" s="172"/>
      <c r="W105" s="172"/>
      <c r="X105" s="172"/>
      <c r="Y105" s="172"/>
      <c r="Z105" s="172"/>
      <c r="AA105" s="172"/>
      <c r="AB105" s="172"/>
      <c r="AC105" s="172"/>
      <c r="AD105" s="172"/>
      <c r="AE105" s="172"/>
      <c r="AF105" s="172"/>
      <c r="AG105" s="172"/>
      <c r="AH105" s="172"/>
      <c r="AI105" s="172"/>
      <c r="AJ105" s="172"/>
      <c r="AK105" s="172"/>
      <c r="AL105" s="172"/>
      <c r="AM105" s="172"/>
      <c r="AN105" s="172"/>
      <c r="AO105" s="172"/>
      <c r="AP105" s="172"/>
    </row>
    <row r="106" spans="1:42">
      <c r="A106" s="172"/>
      <c r="B106" s="172"/>
      <c r="C106" s="172"/>
      <c r="D106" s="172"/>
      <c r="E106" s="172"/>
      <c r="F106" s="173"/>
      <c r="G106" s="173"/>
      <c r="H106" s="172"/>
      <c r="I106" s="172"/>
      <c r="J106" s="172"/>
      <c r="K106" s="172"/>
      <c r="L106" s="172"/>
      <c r="M106" s="172"/>
      <c r="N106" s="183"/>
      <c r="O106" s="183"/>
      <c r="P106" s="183"/>
      <c r="Q106" s="183"/>
      <c r="R106" s="183"/>
      <c r="S106" s="183"/>
      <c r="T106" s="172"/>
      <c r="U106" s="172"/>
      <c r="V106" s="172"/>
      <c r="W106" s="172"/>
      <c r="X106" s="172"/>
      <c r="Y106" s="172"/>
      <c r="Z106" s="172"/>
      <c r="AA106" s="172"/>
      <c r="AB106" s="172"/>
      <c r="AC106" s="172"/>
      <c r="AD106" s="172"/>
      <c r="AE106" s="172"/>
      <c r="AF106" s="172"/>
      <c r="AG106" s="172"/>
      <c r="AH106" s="172"/>
      <c r="AI106" s="172"/>
      <c r="AJ106" s="172"/>
      <c r="AK106" s="172"/>
      <c r="AL106" s="172"/>
      <c r="AM106" s="172"/>
      <c r="AN106" s="172"/>
      <c r="AO106" s="172"/>
      <c r="AP106" s="172"/>
    </row>
    <row r="107" spans="1:42">
      <c r="A107" s="172"/>
      <c r="B107" s="172"/>
      <c r="C107" s="172"/>
      <c r="D107" s="172"/>
      <c r="E107" s="172"/>
      <c r="F107" s="173"/>
      <c r="G107" s="173"/>
      <c r="H107" s="172"/>
      <c r="I107" s="172"/>
      <c r="J107" s="172"/>
      <c r="K107" s="172"/>
      <c r="L107" s="172"/>
      <c r="M107" s="172"/>
      <c r="N107" s="183"/>
      <c r="O107" s="183"/>
      <c r="P107" s="183"/>
      <c r="Q107" s="183"/>
      <c r="R107" s="183"/>
      <c r="S107" s="183"/>
      <c r="T107" s="172"/>
      <c r="U107" s="172"/>
      <c r="V107" s="172"/>
      <c r="W107" s="172"/>
      <c r="X107" s="172"/>
      <c r="Y107" s="172"/>
      <c r="Z107" s="172"/>
      <c r="AA107" s="172"/>
      <c r="AB107" s="172"/>
      <c r="AC107" s="172"/>
      <c r="AD107" s="172"/>
      <c r="AE107" s="172"/>
      <c r="AF107" s="172"/>
      <c r="AG107" s="172"/>
      <c r="AH107" s="172"/>
      <c r="AI107" s="172"/>
      <c r="AJ107" s="172"/>
      <c r="AK107" s="172"/>
      <c r="AL107" s="172"/>
      <c r="AM107" s="172"/>
      <c r="AN107" s="172"/>
      <c r="AO107" s="172"/>
      <c r="AP107" s="172"/>
    </row>
    <row r="108" spans="1:42">
      <c r="A108" s="172"/>
      <c r="B108" s="172"/>
      <c r="C108" s="172"/>
      <c r="D108" s="172"/>
      <c r="E108" s="172"/>
      <c r="F108" s="173"/>
      <c r="G108" s="173"/>
      <c r="H108" s="172"/>
      <c r="I108" s="172"/>
      <c r="J108" s="172"/>
      <c r="K108" s="172"/>
      <c r="L108" s="172"/>
      <c r="M108" s="172"/>
      <c r="N108" s="183"/>
      <c r="O108" s="183"/>
      <c r="P108" s="183"/>
      <c r="Q108" s="183"/>
      <c r="R108" s="183"/>
      <c r="S108" s="183"/>
      <c r="T108" s="172"/>
      <c r="U108" s="172"/>
      <c r="V108" s="172"/>
      <c r="W108" s="172"/>
      <c r="X108" s="172"/>
      <c r="Y108" s="172"/>
      <c r="Z108" s="172"/>
      <c r="AA108" s="172"/>
      <c r="AB108" s="172"/>
      <c r="AC108" s="172"/>
      <c r="AD108" s="172"/>
      <c r="AE108" s="172"/>
      <c r="AF108" s="172"/>
      <c r="AG108" s="172"/>
      <c r="AH108" s="172"/>
      <c r="AI108" s="172"/>
      <c r="AJ108" s="172"/>
      <c r="AK108" s="172"/>
      <c r="AL108" s="172"/>
      <c r="AM108" s="172"/>
      <c r="AN108" s="172"/>
      <c r="AO108" s="172"/>
      <c r="AP108" s="172"/>
    </row>
    <row r="109" spans="1:42">
      <c r="A109" s="172"/>
      <c r="B109" s="172"/>
      <c r="C109" s="172"/>
      <c r="D109" s="172"/>
      <c r="E109" s="172"/>
      <c r="F109" s="173"/>
      <c r="G109" s="173"/>
      <c r="H109" s="172"/>
      <c r="I109" s="172"/>
      <c r="J109" s="172"/>
      <c r="K109" s="172"/>
      <c r="L109" s="172"/>
      <c r="M109" s="172"/>
      <c r="N109" s="183"/>
      <c r="O109" s="183"/>
      <c r="P109" s="183"/>
      <c r="Q109" s="183"/>
      <c r="R109" s="183"/>
      <c r="S109" s="183"/>
      <c r="T109" s="172"/>
      <c r="U109" s="172"/>
      <c r="V109" s="172"/>
      <c r="W109" s="172"/>
      <c r="X109" s="172"/>
      <c r="Y109" s="172"/>
      <c r="Z109" s="172"/>
      <c r="AA109" s="172"/>
      <c r="AB109" s="172"/>
      <c r="AC109" s="172"/>
      <c r="AD109" s="172"/>
      <c r="AE109" s="172"/>
      <c r="AF109" s="172"/>
      <c r="AG109" s="172"/>
      <c r="AH109" s="172"/>
      <c r="AI109" s="172"/>
      <c r="AJ109" s="172"/>
      <c r="AK109" s="172"/>
      <c r="AL109" s="172"/>
      <c r="AM109" s="172"/>
      <c r="AN109" s="172"/>
      <c r="AO109" s="172"/>
      <c r="AP109" s="172"/>
    </row>
    <row r="110" spans="1:42">
      <c r="A110" s="172"/>
      <c r="B110" s="172"/>
      <c r="C110" s="172"/>
      <c r="D110" s="172"/>
      <c r="E110" s="172"/>
      <c r="F110" s="173"/>
      <c r="G110" s="173"/>
      <c r="H110" s="172"/>
      <c r="I110" s="172"/>
      <c r="J110" s="172"/>
      <c r="K110" s="172"/>
      <c r="L110" s="172"/>
      <c r="M110" s="172"/>
      <c r="N110" s="183"/>
      <c r="O110" s="183"/>
      <c r="P110" s="183"/>
      <c r="Q110" s="183"/>
      <c r="R110" s="183"/>
      <c r="S110" s="183"/>
      <c r="T110" s="172"/>
      <c r="U110" s="172"/>
      <c r="V110" s="172"/>
      <c r="W110" s="172"/>
      <c r="X110" s="172"/>
      <c r="Y110" s="172"/>
      <c r="Z110" s="172"/>
      <c r="AA110" s="172"/>
      <c r="AB110" s="172"/>
      <c r="AC110" s="172"/>
      <c r="AD110" s="172"/>
      <c r="AE110" s="172"/>
      <c r="AF110" s="172"/>
      <c r="AG110" s="172"/>
      <c r="AH110" s="172"/>
      <c r="AI110" s="172"/>
      <c r="AJ110" s="172"/>
      <c r="AK110" s="172"/>
      <c r="AL110" s="172"/>
      <c r="AM110" s="172"/>
      <c r="AN110" s="172"/>
      <c r="AO110" s="172"/>
      <c r="AP110" s="172"/>
    </row>
    <row r="111" spans="1:42">
      <c r="A111" s="172"/>
      <c r="B111" s="172"/>
      <c r="C111" s="172"/>
      <c r="D111" s="172"/>
      <c r="E111" s="172"/>
      <c r="F111" s="173"/>
      <c r="G111" s="173"/>
      <c r="H111" s="172"/>
      <c r="I111" s="172"/>
      <c r="J111" s="172"/>
      <c r="K111" s="172"/>
      <c r="L111" s="172"/>
      <c r="M111" s="172"/>
      <c r="N111" s="183"/>
      <c r="O111" s="183"/>
      <c r="P111" s="183"/>
      <c r="Q111" s="183"/>
      <c r="R111" s="183"/>
      <c r="S111" s="183"/>
      <c r="T111" s="172"/>
      <c r="U111" s="172"/>
      <c r="V111" s="172"/>
      <c r="W111" s="172"/>
      <c r="X111" s="172"/>
      <c r="Y111" s="172"/>
      <c r="Z111" s="172"/>
      <c r="AA111" s="172"/>
      <c r="AB111" s="172"/>
      <c r="AC111" s="172"/>
      <c r="AD111" s="172"/>
      <c r="AE111" s="172"/>
      <c r="AF111" s="172"/>
      <c r="AG111" s="172"/>
      <c r="AH111" s="172"/>
      <c r="AI111" s="172"/>
      <c r="AJ111" s="172"/>
      <c r="AK111" s="172"/>
      <c r="AL111" s="172"/>
      <c r="AM111" s="172"/>
      <c r="AN111" s="172"/>
      <c r="AO111" s="172"/>
      <c r="AP111" s="172"/>
    </row>
    <row r="112" spans="1:42">
      <c r="A112" s="172"/>
      <c r="B112" s="172"/>
      <c r="C112" s="172"/>
      <c r="D112" s="172"/>
      <c r="E112" s="172"/>
      <c r="F112" s="173"/>
      <c r="G112" s="173"/>
      <c r="H112" s="172"/>
      <c r="I112" s="172"/>
      <c r="J112" s="172"/>
      <c r="K112" s="172"/>
      <c r="L112" s="172"/>
      <c r="M112" s="172"/>
      <c r="N112" s="183"/>
      <c r="O112" s="183"/>
      <c r="P112" s="183"/>
      <c r="Q112" s="183"/>
      <c r="R112" s="183"/>
      <c r="S112" s="183"/>
      <c r="T112" s="172"/>
      <c r="U112" s="172"/>
      <c r="V112" s="172"/>
      <c r="W112" s="172"/>
      <c r="X112" s="172"/>
      <c r="Y112" s="172"/>
      <c r="Z112" s="172"/>
      <c r="AA112" s="172"/>
      <c r="AB112" s="172"/>
      <c r="AC112" s="172"/>
      <c r="AD112" s="172"/>
      <c r="AE112" s="172"/>
      <c r="AF112" s="172"/>
      <c r="AG112" s="172"/>
      <c r="AH112" s="172"/>
      <c r="AI112" s="172"/>
      <c r="AJ112" s="172"/>
      <c r="AK112" s="172"/>
      <c r="AL112" s="172"/>
      <c r="AM112" s="172"/>
      <c r="AN112" s="172"/>
      <c r="AO112" s="172"/>
      <c r="AP112" s="172"/>
    </row>
    <row r="113" spans="1:42">
      <c r="A113" s="172"/>
      <c r="B113" s="172"/>
      <c r="C113" s="172"/>
      <c r="D113" s="172"/>
      <c r="E113" s="172"/>
      <c r="F113" s="173"/>
      <c r="G113" s="173"/>
      <c r="H113" s="172"/>
      <c r="I113" s="172"/>
      <c r="J113" s="172"/>
      <c r="K113" s="172"/>
      <c r="L113" s="172"/>
      <c r="M113" s="172"/>
      <c r="N113" s="183"/>
      <c r="O113" s="183"/>
      <c r="P113" s="183"/>
      <c r="Q113" s="183"/>
      <c r="R113" s="183"/>
      <c r="S113" s="183"/>
      <c r="T113" s="172"/>
      <c r="U113" s="172"/>
      <c r="V113" s="172"/>
      <c r="W113" s="172"/>
      <c r="X113" s="172"/>
      <c r="Y113" s="172"/>
      <c r="Z113" s="172"/>
      <c r="AA113" s="172"/>
      <c r="AB113" s="172"/>
      <c r="AC113" s="172"/>
      <c r="AD113" s="172"/>
      <c r="AE113" s="172"/>
      <c r="AF113" s="172"/>
      <c r="AG113" s="172"/>
      <c r="AH113" s="172"/>
      <c r="AI113" s="172"/>
      <c r="AJ113" s="172"/>
      <c r="AK113" s="172"/>
      <c r="AL113" s="172"/>
      <c r="AM113" s="172"/>
      <c r="AN113" s="172"/>
      <c r="AO113" s="172"/>
      <c r="AP113" s="172"/>
    </row>
    <row r="114" spans="1:42">
      <c r="A114" s="172"/>
      <c r="B114" s="172"/>
      <c r="C114" s="172"/>
      <c r="D114" s="172"/>
      <c r="E114" s="172"/>
      <c r="F114" s="173"/>
      <c r="G114" s="173"/>
      <c r="H114" s="172"/>
      <c r="I114" s="172"/>
      <c r="J114" s="172"/>
      <c r="K114" s="172"/>
      <c r="L114" s="172"/>
      <c r="M114" s="172"/>
      <c r="N114" s="183"/>
      <c r="O114" s="183"/>
      <c r="P114" s="183"/>
      <c r="Q114" s="183"/>
      <c r="R114" s="183"/>
      <c r="S114" s="183"/>
      <c r="T114" s="172"/>
      <c r="U114" s="172"/>
      <c r="V114" s="172"/>
      <c r="W114" s="172"/>
      <c r="X114" s="172"/>
      <c r="Y114" s="172"/>
      <c r="Z114" s="172"/>
      <c r="AA114" s="172"/>
      <c r="AB114" s="172"/>
      <c r="AC114" s="172"/>
      <c r="AD114" s="172"/>
      <c r="AE114" s="172"/>
      <c r="AF114" s="172"/>
      <c r="AG114" s="172"/>
      <c r="AH114" s="172"/>
      <c r="AI114" s="172"/>
      <c r="AJ114" s="172"/>
      <c r="AK114" s="172"/>
      <c r="AL114" s="172"/>
      <c r="AM114" s="172"/>
      <c r="AN114" s="172"/>
      <c r="AO114" s="172"/>
      <c r="AP114" s="172"/>
    </row>
    <row r="115" spans="1:42">
      <c r="A115" s="172"/>
      <c r="B115" s="172"/>
      <c r="C115" s="172"/>
      <c r="D115" s="172"/>
      <c r="E115" s="172"/>
      <c r="F115" s="173"/>
      <c r="G115" s="173"/>
      <c r="H115" s="172"/>
      <c r="I115" s="172"/>
      <c r="J115" s="172"/>
      <c r="K115" s="172"/>
      <c r="L115" s="172"/>
      <c r="M115" s="172"/>
      <c r="N115" s="183"/>
      <c r="O115" s="183"/>
      <c r="P115" s="183"/>
      <c r="Q115" s="183"/>
      <c r="R115" s="183"/>
      <c r="S115" s="183"/>
      <c r="T115" s="172"/>
      <c r="U115" s="172"/>
      <c r="V115" s="172"/>
      <c r="W115" s="172"/>
      <c r="X115" s="172"/>
      <c r="Y115" s="172"/>
      <c r="Z115" s="172"/>
      <c r="AA115" s="172"/>
      <c r="AB115" s="172"/>
      <c r="AC115" s="172"/>
      <c r="AD115" s="172"/>
      <c r="AE115" s="172"/>
      <c r="AF115" s="172"/>
      <c r="AG115" s="172"/>
      <c r="AH115" s="172"/>
      <c r="AI115" s="172"/>
      <c r="AJ115" s="172"/>
      <c r="AK115" s="172"/>
      <c r="AL115" s="172"/>
      <c r="AM115" s="172"/>
      <c r="AN115" s="172"/>
      <c r="AO115" s="172"/>
      <c r="AP115" s="172"/>
    </row>
    <row r="116" spans="1:42">
      <c r="A116" s="172"/>
      <c r="B116" s="172"/>
      <c r="C116" s="172"/>
      <c r="D116" s="172"/>
      <c r="E116" s="172"/>
      <c r="F116" s="173"/>
      <c r="G116" s="173"/>
      <c r="H116" s="172"/>
      <c r="I116" s="172"/>
      <c r="J116" s="172"/>
      <c r="K116" s="172"/>
      <c r="L116" s="172"/>
      <c r="M116" s="172"/>
      <c r="N116" s="183"/>
      <c r="O116" s="183"/>
      <c r="P116" s="183"/>
      <c r="Q116" s="183"/>
      <c r="R116" s="183"/>
      <c r="S116" s="183"/>
      <c r="T116" s="172"/>
      <c r="U116" s="172"/>
      <c r="V116" s="172"/>
      <c r="W116" s="172"/>
      <c r="X116" s="172"/>
      <c r="Y116" s="172"/>
      <c r="Z116" s="172"/>
      <c r="AA116" s="172"/>
      <c r="AB116" s="172"/>
      <c r="AC116" s="172"/>
      <c r="AD116" s="172"/>
      <c r="AE116" s="172"/>
      <c r="AF116" s="172"/>
      <c r="AG116" s="172"/>
      <c r="AH116" s="172"/>
      <c r="AI116" s="172"/>
      <c r="AJ116" s="172"/>
      <c r="AK116" s="172"/>
      <c r="AL116" s="172"/>
      <c r="AM116" s="172"/>
      <c r="AN116" s="172"/>
      <c r="AO116" s="172"/>
      <c r="AP116" s="172"/>
    </row>
    <row r="117" spans="1:42">
      <c r="A117" s="172"/>
      <c r="B117" s="172"/>
      <c r="C117" s="172"/>
      <c r="D117" s="172"/>
      <c r="E117" s="172"/>
      <c r="F117" s="173"/>
      <c r="G117" s="173"/>
      <c r="H117" s="172"/>
      <c r="I117" s="172"/>
      <c r="J117" s="172"/>
      <c r="K117" s="172"/>
      <c r="L117" s="172"/>
      <c r="M117" s="172"/>
      <c r="N117" s="183"/>
      <c r="O117" s="183"/>
      <c r="P117" s="183"/>
      <c r="Q117" s="183"/>
      <c r="R117" s="183"/>
      <c r="S117" s="183"/>
      <c r="T117" s="172"/>
      <c r="U117" s="172"/>
      <c r="V117" s="172"/>
      <c r="W117" s="172"/>
      <c r="X117" s="172"/>
      <c r="Y117" s="172"/>
      <c r="Z117" s="172"/>
      <c r="AA117" s="172"/>
      <c r="AB117" s="172"/>
      <c r="AC117" s="172"/>
      <c r="AD117" s="172"/>
      <c r="AE117" s="172"/>
      <c r="AF117" s="172"/>
      <c r="AG117" s="172"/>
      <c r="AH117" s="172"/>
      <c r="AI117" s="172"/>
      <c r="AJ117" s="172"/>
      <c r="AK117" s="172"/>
      <c r="AL117" s="172"/>
      <c r="AM117" s="172"/>
      <c r="AN117" s="172"/>
      <c r="AO117" s="172"/>
      <c r="AP117" s="172"/>
    </row>
    <row r="118" spans="1:42">
      <c r="A118" s="172"/>
      <c r="B118" s="172"/>
      <c r="C118" s="172"/>
      <c r="D118" s="172"/>
      <c r="E118" s="172"/>
      <c r="F118" s="173"/>
      <c r="G118" s="173"/>
      <c r="H118" s="172"/>
      <c r="I118" s="172"/>
      <c r="J118" s="172"/>
      <c r="K118" s="172"/>
      <c r="L118" s="172"/>
      <c r="M118" s="172"/>
      <c r="N118" s="183"/>
      <c r="O118" s="183"/>
      <c r="P118" s="183"/>
      <c r="Q118" s="183"/>
      <c r="R118" s="183"/>
      <c r="S118" s="183"/>
      <c r="T118" s="172"/>
      <c r="U118" s="172"/>
      <c r="V118" s="172"/>
      <c r="W118" s="172"/>
      <c r="X118" s="172"/>
      <c r="Y118" s="172"/>
      <c r="Z118" s="172"/>
      <c r="AA118" s="172"/>
      <c r="AB118" s="172"/>
      <c r="AC118" s="172"/>
      <c r="AD118" s="172"/>
      <c r="AE118" s="172"/>
      <c r="AF118" s="172"/>
      <c r="AG118" s="172"/>
      <c r="AH118" s="172"/>
      <c r="AI118" s="172"/>
      <c r="AJ118" s="172"/>
      <c r="AK118" s="172"/>
      <c r="AL118" s="172"/>
      <c r="AM118" s="172"/>
      <c r="AN118" s="172"/>
      <c r="AO118" s="172"/>
      <c r="AP118" s="172"/>
    </row>
    <row r="119" spans="1:42">
      <c r="A119" s="172"/>
      <c r="B119" s="172"/>
      <c r="C119" s="172"/>
      <c r="D119" s="172"/>
      <c r="E119" s="172"/>
      <c r="F119" s="173"/>
      <c r="G119" s="173"/>
      <c r="H119" s="172"/>
      <c r="I119" s="172"/>
      <c r="J119" s="172"/>
      <c r="K119" s="172"/>
      <c r="L119" s="172"/>
      <c r="M119" s="172"/>
      <c r="N119" s="183"/>
      <c r="O119" s="183"/>
      <c r="P119" s="183"/>
      <c r="Q119" s="183"/>
      <c r="R119" s="183"/>
      <c r="S119" s="183"/>
      <c r="T119" s="172"/>
      <c r="U119" s="172"/>
      <c r="V119" s="172"/>
      <c r="W119" s="172"/>
      <c r="X119" s="172"/>
      <c r="Y119" s="172"/>
      <c r="Z119" s="172"/>
      <c r="AA119" s="172"/>
      <c r="AB119" s="172"/>
      <c r="AC119" s="172"/>
      <c r="AD119" s="172"/>
      <c r="AE119" s="172"/>
      <c r="AF119" s="172"/>
      <c r="AG119" s="172"/>
      <c r="AH119" s="172"/>
      <c r="AI119" s="172"/>
      <c r="AJ119" s="172"/>
      <c r="AK119" s="172"/>
      <c r="AL119" s="172"/>
      <c r="AM119" s="172"/>
      <c r="AN119" s="172"/>
      <c r="AO119" s="172"/>
      <c r="AP119" s="172"/>
    </row>
    <row r="120" spans="1:42">
      <c r="A120" s="172"/>
      <c r="B120" s="172"/>
      <c r="C120" s="172"/>
      <c r="D120" s="172"/>
      <c r="E120" s="172"/>
      <c r="F120" s="173"/>
      <c r="G120" s="173"/>
      <c r="H120" s="172"/>
      <c r="I120" s="172"/>
      <c r="J120" s="172"/>
      <c r="K120" s="172"/>
      <c r="L120" s="172"/>
      <c r="M120" s="172"/>
      <c r="N120" s="183"/>
      <c r="O120" s="183"/>
      <c r="P120" s="183"/>
      <c r="Q120" s="183"/>
      <c r="R120" s="183"/>
      <c r="S120" s="183"/>
      <c r="T120" s="172"/>
      <c r="U120" s="172"/>
      <c r="V120" s="172"/>
      <c r="W120" s="172"/>
      <c r="X120" s="172"/>
      <c r="Y120" s="172"/>
      <c r="Z120" s="172"/>
      <c r="AA120" s="172"/>
      <c r="AB120" s="172"/>
      <c r="AC120" s="172"/>
      <c r="AD120" s="172"/>
      <c r="AE120" s="172"/>
      <c r="AF120" s="172"/>
      <c r="AG120" s="172"/>
      <c r="AH120" s="172"/>
      <c r="AI120" s="172"/>
      <c r="AJ120" s="172"/>
      <c r="AK120" s="172"/>
      <c r="AL120" s="172"/>
      <c r="AM120" s="172"/>
      <c r="AN120" s="172"/>
      <c r="AO120" s="172"/>
      <c r="AP120" s="172"/>
    </row>
    <row r="121" spans="1:42">
      <c r="A121" s="172"/>
      <c r="B121" s="172"/>
      <c r="C121" s="172"/>
      <c r="D121" s="172"/>
      <c r="E121" s="172"/>
      <c r="F121" s="173"/>
      <c r="G121" s="173"/>
      <c r="H121" s="172"/>
      <c r="I121" s="172"/>
      <c r="J121" s="172"/>
      <c r="K121" s="172"/>
      <c r="L121" s="172"/>
      <c r="M121" s="172"/>
      <c r="N121" s="183"/>
      <c r="O121" s="183"/>
      <c r="P121" s="183"/>
      <c r="Q121" s="183"/>
      <c r="R121" s="183"/>
      <c r="S121" s="183"/>
      <c r="T121" s="172"/>
      <c r="U121" s="172"/>
      <c r="V121" s="172"/>
      <c r="W121" s="172"/>
      <c r="X121" s="172"/>
      <c r="Y121" s="172"/>
      <c r="Z121" s="172"/>
      <c r="AA121" s="172"/>
      <c r="AB121" s="172"/>
      <c r="AC121" s="172"/>
      <c r="AD121" s="172"/>
      <c r="AE121" s="172"/>
      <c r="AF121" s="172"/>
      <c r="AG121" s="172"/>
      <c r="AH121" s="172"/>
      <c r="AI121" s="172"/>
      <c r="AJ121" s="172"/>
      <c r="AK121" s="172"/>
      <c r="AL121" s="172"/>
      <c r="AM121" s="172"/>
      <c r="AN121" s="172"/>
      <c r="AO121" s="172"/>
      <c r="AP121" s="172"/>
    </row>
    <row r="122" spans="1:42">
      <c r="A122" s="172"/>
      <c r="B122" s="172"/>
      <c r="C122" s="172"/>
      <c r="D122" s="172"/>
      <c r="E122" s="172"/>
      <c r="F122" s="173"/>
      <c r="G122" s="173"/>
      <c r="H122" s="172"/>
      <c r="I122" s="172"/>
      <c r="J122" s="172"/>
      <c r="K122" s="172"/>
      <c r="L122" s="172"/>
      <c r="M122" s="172"/>
      <c r="N122" s="183"/>
      <c r="O122" s="183"/>
      <c r="P122" s="183"/>
      <c r="Q122" s="183"/>
      <c r="R122" s="183"/>
      <c r="S122" s="183"/>
      <c r="T122" s="172"/>
      <c r="U122" s="172"/>
      <c r="V122" s="172"/>
      <c r="W122" s="172"/>
      <c r="X122" s="172"/>
      <c r="Y122" s="172"/>
      <c r="Z122" s="172"/>
      <c r="AA122" s="172"/>
      <c r="AB122" s="172"/>
      <c r="AC122" s="172"/>
      <c r="AD122" s="172"/>
      <c r="AE122" s="172"/>
      <c r="AF122" s="172"/>
      <c r="AG122" s="172"/>
      <c r="AH122" s="172"/>
      <c r="AI122" s="172"/>
      <c r="AJ122" s="172"/>
      <c r="AK122" s="172"/>
      <c r="AL122" s="172"/>
      <c r="AM122" s="172"/>
      <c r="AN122" s="172"/>
      <c r="AO122" s="172"/>
      <c r="AP122" s="172"/>
    </row>
    <row r="123" spans="1:42">
      <c r="A123" s="172"/>
      <c r="B123" s="172"/>
      <c r="C123" s="172"/>
      <c r="D123" s="172"/>
      <c r="E123" s="172"/>
      <c r="F123" s="173"/>
      <c r="G123" s="173"/>
      <c r="H123" s="172"/>
      <c r="I123" s="172"/>
      <c r="J123" s="172"/>
      <c r="K123" s="172"/>
      <c r="L123" s="172"/>
      <c r="M123" s="172"/>
      <c r="N123" s="183"/>
      <c r="O123" s="183"/>
      <c r="P123" s="183"/>
      <c r="Q123" s="183"/>
      <c r="R123" s="183"/>
      <c r="S123" s="183"/>
      <c r="T123" s="172"/>
      <c r="U123" s="172"/>
      <c r="V123" s="172"/>
      <c r="W123" s="172"/>
      <c r="X123" s="172"/>
      <c r="Y123" s="172"/>
      <c r="Z123" s="172"/>
      <c r="AA123" s="172"/>
      <c r="AB123" s="172"/>
      <c r="AC123" s="172"/>
      <c r="AD123" s="172"/>
      <c r="AE123" s="172"/>
      <c r="AF123" s="172"/>
      <c r="AG123" s="172"/>
      <c r="AH123" s="172"/>
      <c r="AI123" s="172"/>
      <c r="AJ123" s="172"/>
      <c r="AK123" s="172"/>
      <c r="AL123" s="172"/>
      <c r="AM123" s="172"/>
      <c r="AN123" s="172"/>
      <c r="AO123" s="172"/>
      <c r="AP123" s="172"/>
    </row>
    <row r="124" spans="1:42">
      <c r="A124" s="172"/>
      <c r="B124" s="172"/>
      <c r="C124" s="172"/>
      <c r="D124" s="172"/>
      <c r="E124" s="172"/>
      <c r="F124" s="173"/>
      <c r="G124" s="173"/>
      <c r="H124" s="172"/>
      <c r="I124" s="172"/>
      <c r="J124" s="172"/>
      <c r="K124" s="172"/>
      <c r="L124" s="172"/>
      <c r="M124" s="172"/>
      <c r="N124" s="183"/>
      <c r="O124" s="183"/>
      <c r="P124" s="183"/>
      <c r="Q124" s="183"/>
      <c r="R124" s="183"/>
      <c r="S124" s="183"/>
      <c r="T124" s="172"/>
      <c r="U124" s="172"/>
      <c r="V124" s="172"/>
      <c r="W124" s="172"/>
      <c r="X124" s="172"/>
      <c r="Y124" s="172"/>
      <c r="Z124" s="172"/>
      <c r="AA124" s="172"/>
      <c r="AB124" s="172"/>
      <c r="AC124" s="172"/>
      <c r="AD124" s="172"/>
      <c r="AE124" s="172"/>
      <c r="AF124" s="172"/>
      <c r="AG124" s="172"/>
      <c r="AH124" s="172"/>
      <c r="AI124" s="172"/>
      <c r="AJ124" s="172"/>
      <c r="AK124" s="172"/>
      <c r="AL124" s="172"/>
      <c r="AM124" s="172"/>
      <c r="AN124" s="172"/>
      <c r="AO124" s="172"/>
      <c r="AP124" s="172"/>
    </row>
    <row r="125" spans="1:42">
      <c r="A125" s="172"/>
      <c r="B125" s="172"/>
      <c r="C125" s="172"/>
      <c r="D125" s="172"/>
      <c r="E125" s="172"/>
      <c r="F125" s="173"/>
      <c r="G125" s="173"/>
      <c r="H125" s="172"/>
      <c r="I125" s="172"/>
      <c r="J125" s="172"/>
      <c r="K125" s="172"/>
      <c r="L125" s="172"/>
      <c r="M125" s="172"/>
      <c r="N125" s="183"/>
      <c r="O125" s="183"/>
      <c r="P125" s="183"/>
      <c r="Q125" s="183"/>
      <c r="R125" s="183"/>
      <c r="S125" s="183"/>
      <c r="T125" s="172"/>
      <c r="U125" s="172"/>
      <c r="V125" s="172"/>
      <c r="W125" s="172"/>
      <c r="X125" s="172"/>
      <c r="Y125" s="172"/>
      <c r="Z125" s="172"/>
      <c r="AA125" s="172"/>
      <c r="AB125" s="172"/>
      <c r="AC125" s="172"/>
      <c r="AD125" s="172"/>
      <c r="AE125" s="172"/>
      <c r="AF125" s="172"/>
      <c r="AG125" s="172"/>
      <c r="AH125" s="172"/>
      <c r="AI125" s="172"/>
      <c r="AJ125" s="172"/>
      <c r="AK125" s="172"/>
      <c r="AL125" s="172"/>
      <c r="AM125" s="172"/>
      <c r="AN125" s="172"/>
      <c r="AO125" s="172"/>
      <c r="AP125" s="172"/>
    </row>
    <row r="126" spans="1:42">
      <c r="A126" s="172"/>
      <c r="B126" s="172"/>
      <c r="C126" s="172"/>
      <c r="D126" s="172"/>
      <c r="E126" s="172"/>
      <c r="F126" s="173"/>
      <c r="G126" s="173"/>
      <c r="H126" s="172"/>
      <c r="I126" s="172"/>
      <c r="J126" s="172"/>
      <c r="K126" s="172"/>
      <c r="L126" s="172"/>
      <c r="M126" s="172"/>
      <c r="N126" s="183"/>
      <c r="O126" s="183"/>
      <c r="P126" s="183"/>
      <c r="Q126" s="183"/>
      <c r="R126" s="183"/>
      <c r="S126" s="183"/>
      <c r="T126" s="172"/>
      <c r="U126" s="172"/>
      <c r="V126" s="172"/>
      <c r="W126" s="172"/>
      <c r="X126" s="172"/>
      <c r="Y126" s="172"/>
      <c r="Z126" s="172"/>
      <c r="AA126" s="172"/>
      <c r="AB126" s="172"/>
      <c r="AC126" s="172"/>
      <c r="AD126" s="172"/>
      <c r="AE126" s="172"/>
      <c r="AF126" s="172"/>
      <c r="AG126" s="172"/>
      <c r="AH126" s="172"/>
      <c r="AI126" s="172"/>
      <c r="AJ126" s="172"/>
      <c r="AK126" s="172"/>
      <c r="AL126" s="172"/>
      <c r="AM126" s="172"/>
      <c r="AN126" s="172"/>
      <c r="AO126" s="172"/>
      <c r="AP126" s="172"/>
    </row>
    <row r="127" spans="1:42">
      <c r="A127" s="172"/>
      <c r="B127" s="172"/>
      <c r="C127" s="172"/>
      <c r="D127" s="172"/>
      <c r="E127" s="172"/>
      <c r="F127" s="173"/>
      <c r="G127" s="173"/>
      <c r="H127" s="172"/>
      <c r="I127" s="172"/>
      <c r="J127" s="172"/>
      <c r="K127" s="172"/>
      <c r="L127" s="172"/>
      <c r="M127" s="172"/>
      <c r="N127" s="183"/>
      <c r="O127" s="183"/>
      <c r="P127" s="183"/>
      <c r="Q127" s="183"/>
      <c r="R127" s="183"/>
      <c r="S127" s="183"/>
      <c r="T127" s="172"/>
      <c r="U127" s="172"/>
      <c r="V127" s="172"/>
      <c r="W127" s="172"/>
      <c r="X127" s="172"/>
      <c r="Y127" s="172"/>
      <c r="Z127" s="172"/>
      <c r="AA127" s="172"/>
      <c r="AB127" s="172"/>
      <c r="AC127" s="172"/>
      <c r="AD127" s="172"/>
      <c r="AE127" s="172"/>
      <c r="AF127" s="172"/>
      <c r="AG127" s="172"/>
      <c r="AH127" s="172"/>
      <c r="AI127" s="172"/>
      <c r="AJ127" s="172"/>
      <c r="AK127" s="172"/>
      <c r="AL127" s="172"/>
      <c r="AM127" s="172"/>
      <c r="AN127" s="172"/>
      <c r="AO127" s="172"/>
      <c r="AP127" s="172"/>
    </row>
    <row r="128" spans="1:42">
      <c r="A128" s="172"/>
      <c r="B128" s="172"/>
      <c r="C128" s="172"/>
      <c r="D128" s="172"/>
      <c r="E128" s="172"/>
      <c r="F128" s="173"/>
      <c r="G128" s="173"/>
      <c r="H128" s="172"/>
      <c r="I128" s="172"/>
      <c r="J128" s="172"/>
      <c r="K128" s="172"/>
      <c r="L128" s="172"/>
      <c r="M128" s="172"/>
      <c r="N128" s="183"/>
      <c r="O128" s="183"/>
      <c r="P128" s="183"/>
      <c r="Q128" s="183"/>
      <c r="R128" s="183"/>
      <c r="S128" s="183"/>
      <c r="T128" s="172"/>
      <c r="U128" s="172"/>
      <c r="V128" s="172"/>
      <c r="W128" s="172"/>
      <c r="X128" s="172"/>
      <c r="Y128" s="172"/>
      <c r="Z128" s="172"/>
      <c r="AA128" s="172"/>
      <c r="AB128" s="172"/>
      <c r="AC128" s="172"/>
      <c r="AD128" s="172"/>
      <c r="AE128" s="172"/>
      <c r="AF128" s="172"/>
      <c r="AG128" s="172"/>
      <c r="AH128" s="172"/>
      <c r="AI128" s="172"/>
      <c r="AJ128" s="172"/>
      <c r="AK128" s="172"/>
      <c r="AL128" s="172"/>
      <c r="AM128" s="172"/>
      <c r="AN128" s="172"/>
      <c r="AO128" s="172"/>
      <c r="AP128" s="172"/>
    </row>
    <row r="129" spans="1:42">
      <c r="A129" s="172"/>
      <c r="B129" s="172"/>
      <c r="C129" s="172"/>
      <c r="D129" s="172"/>
      <c r="E129" s="172"/>
      <c r="F129" s="173"/>
      <c r="G129" s="173"/>
      <c r="H129" s="172"/>
      <c r="I129" s="172"/>
      <c r="J129" s="172"/>
      <c r="K129" s="172"/>
      <c r="L129" s="172"/>
      <c r="M129" s="172"/>
      <c r="N129" s="183"/>
      <c r="O129" s="183"/>
      <c r="P129" s="183"/>
      <c r="Q129" s="183"/>
      <c r="R129" s="183"/>
      <c r="S129" s="183"/>
      <c r="T129" s="172"/>
      <c r="U129" s="172"/>
      <c r="V129" s="172"/>
      <c r="W129" s="172"/>
      <c r="X129" s="172"/>
      <c r="Y129" s="172"/>
      <c r="Z129" s="172"/>
      <c r="AA129" s="172"/>
      <c r="AB129" s="172"/>
      <c r="AC129" s="172"/>
      <c r="AD129" s="172"/>
      <c r="AE129" s="172"/>
      <c r="AF129" s="172"/>
      <c r="AG129" s="172"/>
      <c r="AH129" s="172"/>
      <c r="AI129" s="172"/>
      <c r="AJ129" s="172"/>
      <c r="AK129" s="172"/>
      <c r="AL129" s="172"/>
      <c r="AM129" s="172"/>
      <c r="AN129" s="172"/>
      <c r="AO129" s="172"/>
      <c r="AP129" s="172"/>
    </row>
    <row r="130" spans="1:42">
      <c r="A130" s="172"/>
      <c r="B130" s="172"/>
      <c r="C130" s="172"/>
      <c r="D130" s="172"/>
      <c r="E130" s="172"/>
      <c r="F130" s="173"/>
      <c r="G130" s="173"/>
      <c r="H130" s="172"/>
      <c r="I130" s="172"/>
      <c r="J130" s="172"/>
      <c r="K130" s="172"/>
      <c r="L130" s="172"/>
      <c r="M130" s="172"/>
      <c r="N130" s="183"/>
      <c r="O130" s="183"/>
      <c r="P130" s="183"/>
      <c r="Q130" s="183"/>
      <c r="R130" s="183"/>
      <c r="S130" s="183"/>
      <c r="T130" s="172"/>
      <c r="U130" s="172"/>
      <c r="V130" s="172"/>
      <c r="W130" s="172"/>
      <c r="X130" s="172"/>
      <c r="Y130" s="172"/>
      <c r="Z130" s="172"/>
      <c r="AA130" s="172"/>
      <c r="AB130" s="172"/>
      <c r="AC130" s="172"/>
      <c r="AD130" s="172"/>
      <c r="AE130" s="172"/>
      <c r="AF130" s="172"/>
      <c r="AG130" s="172"/>
      <c r="AH130" s="172"/>
      <c r="AI130" s="172"/>
      <c r="AJ130" s="172"/>
      <c r="AK130" s="172"/>
      <c r="AL130" s="172"/>
      <c r="AM130" s="172"/>
      <c r="AN130" s="172"/>
      <c r="AO130" s="172"/>
      <c r="AP130" s="172"/>
    </row>
    <row r="131" spans="1:42">
      <c r="A131" s="172"/>
      <c r="B131" s="172"/>
      <c r="C131" s="172"/>
      <c r="D131" s="172"/>
      <c r="E131" s="172"/>
      <c r="F131" s="173"/>
      <c r="G131" s="173"/>
      <c r="H131" s="172"/>
      <c r="I131" s="172"/>
      <c r="J131" s="172"/>
      <c r="K131" s="172"/>
      <c r="L131" s="172"/>
      <c r="M131" s="172"/>
      <c r="N131" s="183"/>
      <c r="O131" s="183"/>
      <c r="P131" s="183"/>
      <c r="Q131" s="183"/>
      <c r="R131" s="183"/>
      <c r="S131" s="183"/>
      <c r="T131" s="172"/>
      <c r="U131" s="172"/>
      <c r="V131" s="172"/>
      <c r="W131" s="172"/>
      <c r="X131" s="172"/>
      <c r="Y131" s="172"/>
      <c r="Z131" s="172"/>
      <c r="AA131" s="172"/>
      <c r="AB131" s="172"/>
      <c r="AC131" s="172"/>
      <c r="AD131" s="172"/>
      <c r="AE131" s="172"/>
      <c r="AF131" s="172"/>
      <c r="AG131" s="172"/>
      <c r="AH131" s="172"/>
      <c r="AI131" s="172"/>
      <c r="AJ131" s="172"/>
      <c r="AK131" s="172"/>
      <c r="AL131" s="172"/>
      <c r="AM131" s="172"/>
      <c r="AN131" s="172"/>
      <c r="AO131" s="172"/>
      <c r="AP131" s="172"/>
    </row>
    <row r="132" spans="1:42">
      <c r="A132" s="172"/>
      <c r="B132" s="172"/>
      <c r="C132" s="172"/>
      <c r="D132" s="172"/>
      <c r="E132" s="172"/>
      <c r="F132" s="173"/>
      <c r="G132" s="173"/>
      <c r="H132" s="172"/>
      <c r="I132" s="172"/>
      <c r="J132" s="172"/>
      <c r="K132" s="172"/>
      <c r="L132" s="172"/>
      <c r="M132" s="172"/>
      <c r="N132" s="183"/>
      <c r="O132" s="183"/>
      <c r="P132" s="183"/>
      <c r="Q132" s="183"/>
      <c r="R132" s="183"/>
      <c r="S132" s="183"/>
      <c r="T132" s="172"/>
      <c r="U132" s="172"/>
      <c r="V132" s="172"/>
      <c r="W132" s="172"/>
      <c r="X132" s="172"/>
      <c r="Y132" s="172"/>
      <c r="Z132" s="172"/>
      <c r="AA132" s="172"/>
      <c r="AB132" s="172"/>
      <c r="AC132" s="172"/>
      <c r="AD132" s="172"/>
      <c r="AE132" s="172"/>
      <c r="AF132" s="172"/>
      <c r="AG132" s="172"/>
      <c r="AH132" s="172"/>
      <c r="AI132" s="172"/>
      <c r="AJ132" s="172"/>
      <c r="AK132" s="172"/>
      <c r="AL132" s="172"/>
      <c r="AM132" s="172"/>
      <c r="AN132" s="172"/>
      <c r="AO132" s="172"/>
      <c r="AP132" s="172"/>
    </row>
    <row r="133" spans="1:42">
      <c r="A133" s="172"/>
      <c r="B133" s="172"/>
      <c r="C133" s="172"/>
      <c r="D133" s="172"/>
      <c r="E133" s="172"/>
      <c r="F133" s="173"/>
      <c r="G133" s="173"/>
      <c r="H133" s="172"/>
      <c r="I133" s="172"/>
      <c r="J133" s="172"/>
      <c r="K133" s="172"/>
      <c r="L133" s="172"/>
      <c r="M133" s="172"/>
      <c r="N133" s="183"/>
      <c r="O133" s="183"/>
      <c r="P133" s="183"/>
      <c r="Q133" s="183"/>
      <c r="R133" s="183"/>
      <c r="S133" s="183"/>
      <c r="T133" s="172"/>
      <c r="U133" s="172"/>
      <c r="V133" s="172"/>
      <c r="W133" s="172"/>
      <c r="X133" s="172"/>
      <c r="Y133" s="172"/>
      <c r="Z133" s="172"/>
      <c r="AA133" s="172"/>
      <c r="AB133" s="172"/>
      <c r="AC133" s="172"/>
      <c r="AD133" s="172"/>
      <c r="AE133" s="172"/>
      <c r="AF133" s="172"/>
      <c r="AG133" s="172"/>
      <c r="AH133" s="172"/>
      <c r="AI133" s="172"/>
      <c r="AJ133" s="172"/>
      <c r="AK133" s="172"/>
      <c r="AL133" s="172"/>
      <c r="AM133" s="172"/>
      <c r="AN133" s="172"/>
      <c r="AO133" s="172"/>
      <c r="AP133" s="172"/>
    </row>
    <row r="134" spans="1:42">
      <c r="A134" s="172"/>
      <c r="B134" s="172"/>
      <c r="C134" s="172"/>
      <c r="D134" s="172"/>
      <c r="E134" s="172"/>
      <c r="F134" s="173"/>
      <c r="G134" s="173"/>
      <c r="H134" s="172"/>
      <c r="I134" s="172"/>
      <c r="J134" s="172"/>
      <c r="K134" s="172"/>
      <c r="L134" s="172"/>
      <c r="M134" s="172"/>
      <c r="N134" s="183"/>
      <c r="O134" s="183"/>
      <c r="P134" s="183"/>
      <c r="Q134" s="183"/>
      <c r="R134" s="183"/>
      <c r="S134" s="183"/>
      <c r="T134" s="172"/>
      <c r="U134" s="172"/>
      <c r="V134" s="172"/>
      <c r="W134" s="172"/>
      <c r="X134" s="172"/>
      <c r="Y134" s="172"/>
      <c r="Z134" s="172"/>
      <c r="AA134" s="172"/>
      <c r="AB134" s="172"/>
      <c r="AC134" s="172"/>
      <c r="AD134" s="172"/>
      <c r="AE134" s="172"/>
      <c r="AF134" s="172"/>
      <c r="AG134" s="172"/>
      <c r="AH134" s="172"/>
      <c r="AI134" s="172"/>
      <c r="AJ134" s="172"/>
      <c r="AK134" s="172"/>
      <c r="AL134" s="172"/>
      <c r="AM134" s="172"/>
      <c r="AN134" s="172"/>
      <c r="AO134" s="172"/>
      <c r="AP134" s="172"/>
    </row>
    <row r="135" spans="1:42">
      <c r="A135" s="172"/>
      <c r="B135" s="172"/>
      <c r="C135" s="172"/>
      <c r="D135" s="172"/>
      <c r="E135" s="172"/>
      <c r="F135" s="173"/>
      <c r="G135" s="173"/>
      <c r="H135" s="172"/>
      <c r="I135" s="172"/>
      <c r="J135" s="172"/>
      <c r="K135" s="172"/>
      <c r="L135" s="172"/>
      <c r="M135" s="172"/>
      <c r="N135" s="183"/>
      <c r="O135" s="183"/>
      <c r="P135" s="183"/>
      <c r="Q135" s="183"/>
      <c r="R135" s="183"/>
      <c r="S135" s="183"/>
      <c r="T135" s="172"/>
      <c r="U135" s="172"/>
      <c r="V135" s="172"/>
      <c r="W135" s="172"/>
      <c r="X135" s="172"/>
      <c r="Y135" s="172"/>
      <c r="Z135" s="172"/>
      <c r="AA135" s="172"/>
      <c r="AB135" s="172"/>
      <c r="AC135" s="172"/>
      <c r="AD135" s="172"/>
      <c r="AE135" s="172"/>
      <c r="AF135" s="172"/>
      <c r="AG135" s="172"/>
      <c r="AH135" s="172"/>
      <c r="AI135" s="172"/>
      <c r="AJ135" s="172"/>
      <c r="AK135" s="172"/>
      <c r="AL135" s="172"/>
      <c r="AM135" s="172"/>
      <c r="AN135" s="172"/>
      <c r="AO135" s="172"/>
      <c r="AP135" s="172"/>
    </row>
    <row r="136" spans="1:42">
      <c r="A136" s="172"/>
      <c r="B136" s="172"/>
      <c r="C136" s="172"/>
      <c r="D136" s="172"/>
      <c r="E136" s="172"/>
      <c r="F136" s="173"/>
      <c r="G136" s="173"/>
      <c r="H136" s="172"/>
      <c r="I136" s="172"/>
      <c r="J136" s="172"/>
      <c r="K136" s="172"/>
      <c r="L136" s="172"/>
      <c r="M136" s="172"/>
      <c r="N136" s="183"/>
      <c r="O136" s="183"/>
      <c r="P136" s="183"/>
      <c r="Q136" s="183"/>
      <c r="R136" s="183"/>
      <c r="S136" s="183"/>
      <c r="T136" s="172"/>
      <c r="U136" s="172"/>
      <c r="V136" s="172"/>
      <c r="W136" s="172"/>
      <c r="X136" s="172"/>
      <c r="Y136" s="172"/>
      <c r="Z136" s="172"/>
      <c r="AA136" s="172"/>
      <c r="AB136" s="172"/>
      <c r="AC136" s="172"/>
      <c r="AD136" s="172"/>
      <c r="AE136" s="172"/>
      <c r="AF136" s="172"/>
      <c r="AG136" s="172"/>
      <c r="AH136" s="172"/>
      <c r="AI136" s="172"/>
      <c r="AJ136" s="172"/>
      <c r="AK136" s="172"/>
      <c r="AL136" s="172"/>
      <c r="AM136" s="172"/>
      <c r="AN136" s="172"/>
      <c r="AO136" s="172"/>
      <c r="AP136" s="172"/>
    </row>
    <row r="137" spans="1:42">
      <c r="A137" s="172"/>
      <c r="B137" s="172"/>
      <c r="C137" s="172"/>
      <c r="D137" s="172"/>
      <c r="E137" s="172"/>
      <c r="F137" s="173"/>
      <c r="G137" s="173"/>
      <c r="H137" s="172"/>
      <c r="I137" s="172"/>
      <c r="J137" s="172"/>
      <c r="K137" s="172"/>
      <c r="L137" s="172"/>
      <c r="M137" s="172"/>
      <c r="N137" s="183"/>
      <c r="O137" s="183"/>
      <c r="P137" s="183"/>
      <c r="Q137" s="183"/>
      <c r="R137" s="183"/>
      <c r="S137" s="183"/>
      <c r="T137" s="172"/>
      <c r="U137" s="172"/>
      <c r="V137" s="172"/>
      <c r="W137" s="172"/>
      <c r="X137" s="172"/>
      <c r="Y137" s="172"/>
      <c r="Z137" s="172"/>
      <c r="AA137" s="172"/>
      <c r="AB137" s="172"/>
      <c r="AC137" s="172"/>
      <c r="AD137" s="172"/>
      <c r="AE137" s="172"/>
      <c r="AF137" s="172"/>
      <c r="AG137" s="172"/>
      <c r="AH137" s="172"/>
      <c r="AI137" s="172"/>
      <c r="AJ137" s="172"/>
      <c r="AK137" s="172"/>
      <c r="AL137" s="172"/>
      <c r="AM137" s="172"/>
      <c r="AN137" s="172"/>
      <c r="AO137" s="172"/>
      <c r="AP137" s="172"/>
    </row>
    <row r="138" spans="1:42">
      <c r="A138" s="172"/>
      <c r="B138" s="172"/>
      <c r="C138" s="172"/>
      <c r="D138" s="172"/>
      <c r="E138" s="172"/>
      <c r="F138" s="173"/>
      <c r="G138" s="173"/>
      <c r="H138" s="172"/>
      <c r="I138" s="172"/>
      <c r="J138" s="172"/>
      <c r="K138" s="172"/>
      <c r="L138" s="172"/>
      <c r="M138" s="172"/>
      <c r="N138" s="183"/>
      <c r="O138" s="183"/>
      <c r="P138" s="183"/>
      <c r="Q138" s="183"/>
      <c r="R138" s="183"/>
      <c r="S138" s="183"/>
      <c r="T138" s="172"/>
      <c r="U138" s="172"/>
      <c r="V138" s="172"/>
      <c r="W138" s="172"/>
      <c r="X138" s="172"/>
      <c r="Y138" s="172"/>
      <c r="Z138" s="172"/>
      <c r="AA138" s="172"/>
      <c r="AB138" s="172"/>
      <c r="AC138" s="172"/>
      <c r="AD138" s="172"/>
      <c r="AE138" s="172"/>
      <c r="AF138" s="172"/>
      <c r="AG138" s="172"/>
      <c r="AH138" s="172"/>
      <c r="AI138" s="172"/>
      <c r="AJ138" s="172"/>
      <c r="AK138" s="172"/>
      <c r="AL138" s="172"/>
      <c r="AM138" s="172"/>
      <c r="AN138" s="172"/>
      <c r="AO138" s="172"/>
      <c r="AP138" s="172"/>
    </row>
    <row r="139" spans="1:42">
      <c r="A139" s="172"/>
      <c r="B139" s="172"/>
      <c r="C139" s="172"/>
      <c r="D139" s="172"/>
      <c r="E139" s="172"/>
      <c r="F139" s="173"/>
      <c r="G139" s="173"/>
      <c r="H139" s="172"/>
      <c r="I139" s="172"/>
      <c r="J139" s="172"/>
      <c r="K139" s="172"/>
      <c r="L139" s="172"/>
      <c r="M139" s="172"/>
      <c r="N139" s="183"/>
      <c r="O139" s="183"/>
      <c r="P139" s="183"/>
      <c r="Q139" s="183"/>
      <c r="R139" s="183"/>
      <c r="S139" s="183"/>
      <c r="T139" s="172"/>
      <c r="U139" s="172"/>
      <c r="V139" s="172"/>
      <c r="W139" s="172"/>
      <c r="X139" s="172"/>
      <c r="Y139" s="172"/>
      <c r="Z139" s="172"/>
      <c r="AA139" s="172"/>
      <c r="AB139" s="172"/>
      <c r="AC139" s="172"/>
      <c r="AD139" s="172"/>
      <c r="AE139" s="172"/>
      <c r="AF139" s="172"/>
      <c r="AG139" s="172"/>
      <c r="AH139" s="172"/>
      <c r="AI139" s="172"/>
      <c r="AJ139" s="172"/>
      <c r="AK139" s="172"/>
      <c r="AL139" s="172"/>
      <c r="AM139" s="172"/>
      <c r="AN139" s="172"/>
      <c r="AO139" s="172"/>
      <c r="AP139" s="172"/>
    </row>
    <row r="140" spans="1:42">
      <c r="A140" s="172"/>
      <c r="B140" s="172"/>
      <c r="C140" s="172"/>
      <c r="D140" s="172"/>
      <c r="E140" s="172"/>
      <c r="F140" s="173"/>
      <c r="G140" s="173"/>
      <c r="H140" s="172"/>
      <c r="I140" s="172"/>
      <c r="J140" s="172"/>
      <c r="K140" s="172"/>
      <c r="L140" s="172"/>
      <c r="M140" s="172"/>
      <c r="N140" s="183"/>
      <c r="O140" s="183"/>
      <c r="P140" s="183"/>
      <c r="Q140" s="183"/>
      <c r="R140" s="183"/>
      <c r="S140" s="183"/>
      <c r="T140" s="172"/>
      <c r="U140" s="172"/>
      <c r="V140" s="172"/>
      <c r="W140" s="172"/>
      <c r="X140" s="172"/>
      <c r="Y140" s="172"/>
      <c r="Z140" s="172"/>
      <c r="AA140" s="172"/>
      <c r="AB140" s="172"/>
      <c r="AC140" s="172"/>
      <c r="AD140" s="172"/>
      <c r="AE140" s="172"/>
      <c r="AF140" s="172"/>
      <c r="AG140" s="172"/>
      <c r="AH140" s="172"/>
      <c r="AI140" s="172"/>
      <c r="AJ140" s="172"/>
      <c r="AK140" s="172"/>
      <c r="AL140" s="172"/>
      <c r="AM140" s="172"/>
      <c r="AN140" s="172"/>
      <c r="AO140" s="172"/>
      <c r="AP140" s="172"/>
    </row>
    <row r="141" spans="1:42">
      <c r="A141" s="172"/>
      <c r="B141" s="172"/>
      <c r="C141" s="172"/>
      <c r="D141" s="172"/>
      <c r="E141" s="172"/>
      <c r="F141" s="173"/>
      <c r="G141" s="173"/>
      <c r="H141" s="172"/>
      <c r="I141" s="172"/>
      <c r="J141" s="172"/>
      <c r="K141" s="172"/>
      <c r="L141" s="172"/>
      <c r="M141" s="172"/>
      <c r="N141" s="183"/>
      <c r="O141" s="183"/>
      <c r="P141" s="183"/>
      <c r="Q141" s="183"/>
      <c r="R141" s="183"/>
      <c r="S141" s="183"/>
      <c r="T141" s="172"/>
      <c r="U141" s="172"/>
      <c r="V141" s="172"/>
      <c r="W141" s="172"/>
      <c r="X141" s="172"/>
      <c r="Y141" s="172"/>
      <c r="Z141" s="172"/>
      <c r="AA141" s="172"/>
      <c r="AB141" s="172"/>
      <c r="AC141" s="172"/>
      <c r="AD141" s="172"/>
      <c r="AE141" s="172"/>
      <c r="AF141" s="172"/>
      <c r="AG141" s="172"/>
      <c r="AH141" s="172"/>
      <c r="AI141" s="172"/>
      <c r="AJ141" s="172"/>
      <c r="AK141" s="172"/>
      <c r="AL141" s="172"/>
      <c r="AM141" s="172"/>
      <c r="AN141" s="172"/>
      <c r="AO141" s="172"/>
      <c r="AP141" s="172"/>
    </row>
    <row r="142" spans="1:42">
      <c r="A142" s="172"/>
      <c r="B142" s="172"/>
      <c r="C142" s="172"/>
      <c r="D142" s="172"/>
      <c r="E142" s="172"/>
      <c r="F142" s="173"/>
      <c r="G142" s="173"/>
      <c r="H142" s="172"/>
      <c r="I142" s="172"/>
      <c r="J142" s="172"/>
      <c r="K142" s="172"/>
      <c r="L142" s="172"/>
      <c r="M142" s="172"/>
      <c r="N142" s="183"/>
      <c r="O142" s="183"/>
      <c r="P142" s="183"/>
      <c r="Q142" s="183"/>
      <c r="R142" s="183"/>
      <c r="S142" s="183"/>
      <c r="T142" s="172"/>
      <c r="U142" s="172"/>
      <c r="V142" s="172"/>
      <c r="W142" s="172"/>
      <c r="X142" s="172"/>
      <c r="Y142" s="172"/>
      <c r="Z142" s="172"/>
      <c r="AA142" s="172"/>
      <c r="AB142" s="172"/>
      <c r="AC142" s="172"/>
      <c r="AD142" s="172"/>
      <c r="AE142" s="172"/>
      <c r="AF142" s="172"/>
      <c r="AG142" s="172"/>
      <c r="AH142" s="172"/>
      <c r="AI142" s="172"/>
      <c r="AJ142" s="172"/>
      <c r="AK142" s="172"/>
      <c r="AL142" s="172"/>
      <c r="AM142" s="172"/>
      <c r="AN142" s="172"/>
      <c r="AO142" s="172"/>
      <c r="AP142" s="172"/>
    </row>
    <row r="143" spans="1:42">
      <c r="A143" s="172"/>
      <c r="B143" s="172"/>
      <c r="C143" s="172"/>
      <c r="D143" s="172"/>
      <c r="E143" s="172"/>
      <c r="F143" s="173"/>
      <c r="G143" s="173"/>
      <c r="H143" s="172"/>
      <c r="I143" s="172"/>
      <c r="J143" s="172"/>
      <c r="K143" s="172"/>
      <c r="L143" s="172"/>
      <c r="M143" s="172"/>
      <c r="N143" s="183"/>
      <c r="O143" s="183"/>
      <c r="P143" s="183"/>
      <c r="Q143" s="183"/>
      <c r="R143" s="183"/>
      <c r="S143" s="183"/>
      <c r="T143" s="172"/>
      <c r="U143" s="172"/>
      <c r="V143" s="172"/>
      <c r="W143" s="172"/>
      <c r="X143" s="172"/>
      <c r="Y143" s="172"/>
      <c r="Z143" s="172"/>
      <c r="AA143" s="172"/>
      <c r="AB143" s="172"/>
      <c r="AC143" s="172"/>
      <c r="AD143" s="172"/>
      <c r="AE143" s="172"/>
      <c r="AF143" s="172"/>
      <c r="AG143" s="172"/>
      <c r="AH143" s="172"/>
      <c r="AI143" s="172"/>
      <c r="AJ143" s="172"/>
      <c r="AK143" s="172"/>
      <c r="AL143" s="172"/>
      <c r="AM143" s="172"/>
      <c r="AN143" s="172"/>
      <c r="AO143" s="172"/>
      <c r="AP143" s="172"/>
    </row>
    <row r="144" spans="1:42">
      <c r="A144" s="172"/>
      <c r="B144" s="172"/>
      <c r="C144" s="172"/>
      <c r="D144" s="172"/>
      <c r="E144" s="172"/>
      <c r="F144" s="173"/>
      <c r="G144" s="173"/>
      <c r="H144" s="172"/>
      <c r="I144" s="172"/>
      <c r="J144" s="172"/>
      <c r="K144" s="172"/>
      <c r="L144" s="172"/>
      <c r="M144" s="172"/>
      <c r="N144" s="183"/>
      <c r="O144" s="183"/>
      <c r="P144" s="183"/>
      <c r="Q144" s="183"/>
      <c r="R144" s="183"/>
      <c r="S144" s="183"/>
      <c r="T144" s="172"/>
      <c r="U144" s="172"/>
      <c r="V144" s="172"/>
      <c r="W144" s="172"/>
      <c r="X144" s="172"/>
      <c r="Y144" s="172"/>
      <c r="Z144" s="172"/>
      <c r="AA144" s="172"/>
      <c r="AB144" s="172"/>
      <c r="AC144" s="172"/>
      <c r="AD144" s="172"/>
      <c r="AE144" s="172"/>
      <c r="AF144" s="172"/>
      <c r="AG144" s="172"/>
      <c r="AH144" s="172"/>
      <c r="AI144" s="172"/>
      <c r="AJ144" s="172"/>
      <c r="AK144" s="172"/>
      <c r="AL144" s="172"/>
      <c r="AM144" s="172"/>
      <c r="AN144" s="172"/>
      <c r="AO144" s="172"/>
      <c r="AP144" s="172"/>
    </row>
    <row r="145" spans="1:42">
      <c r="A145" s="172"/>
      <c r="B145" s="172"/>
      <c r="C145" s="172"/>
      <c r="D145" s="172"/>
      <c r="E145" s="172"/>
      <c r="F145" s="173"/>
      <c r="G145" s="173"/>
      <c r="H145" s="172"/>
      <c r="I145" s="172"/>
      <c r="J145" s="172"/>
      <c r="K145" s="172"/>
      <c r="L145" s="172"/>
      <c r="M145" s="172"/>
      <c r="N145" s="183"/>
      <c r="O145" s="183"/>
      <c r="P145" s="183"/>
      <c r="Q145" s="183"/>
      <c r="R145" s="183"/>
      <c r="S145" s="183"/>
      <c r="T145" s="172"/>
      <c r="U145" s="172"/>
      <c r="V145" s="172"/>
      <c r="W145" s="172"/>
      <c r="X145" s="172"/>
      <c r="Y145" s="172"/>
      <c r="Z145" s="172"/>
      <c r="AA145" s="172"/>
      <c r="AB145" s="172"/>
      <c r="AC145" s="172"/>
      <c r="AD145" s="172"/>
      <c r="AE145" s="172"/>
      <c r="AF145" s="172"/>
      <c r="AG145" s="172"/>
      <c r="AH145" s="172"/>
      <c r="AI145" s="172"/>
      <c r="AJ145" s="172"/>
      <c r="AK145" s="172"/>
      <c r="AL145" s="172"/>
      <c r="AM145" s="172"/>
      <c r="AN145" s="172"/>
      <c r="AO145" s="172"/>
      <c r="AP145" s="172"/>
    </row>
    <row r="146" spans="1:42">
      <c r="A146" s="172"/>
      <c r="B146" s="172"/>
      <c r="C146" s="172"/>
      <c r="D146" s="172"/>
      <c r="E146" s="172"/>
      <c r="F146" s="173"/>
      <c r="G146" s="173"/>
      <c r="H146" s="172"/>
      <c r="I146" s="172"/>
      <c r="J146" s="172"/>
      <c r="K146" s="172"/>
      <c r="L146" s="172"/>
      <c r="M146" s="172"/>
      <c r="N146" s="183"/>
      <c r="O146" s="183"/>
      <c r="P146" s="183"/>
      <c r="Q146" s="183"/>
      <c r="R146" s="183"/>
      <c r="S146" s="183"/>
      <c r="T146" s="172"/>
      <c r="U146" s="172"/>
      <c r="V146" s="172"/>
      <c r="W146" s="172"/>
      <c r="X146" s="172"/>
      <c r="Y146" s="172"/>
      <c r="Z146" s="172"/>
      <c r="AA146" s="172"/>
      <c r="AB146" s="172"/>
      <c r="AC146" s="172"/>
      <c r="AD146" s="172"/>
      <c r="AE146" s="172"/>
      <c r="AF146" s="172"/>
      <c r="AG146" s="172"/>
      <c r="AH146" s="172"/>
      <c r="AI146" s="172"/>
      <c r="AJ146" s="172"/>
      <c r="AK146" s="172"/>
      <c r="AL146" s="172"/>
      <c r="AM146" s="172"/>
      <c r="AN146" s="172"/>
      <c r="AO146" s="172"/>
      <c r="AP146" s="172"/>
    </row>
    <row r="147" spans="1:42">
      <c r="A147" s="172"/>
      <c r="B147" s="172"/>
      <c r="C147" s="172"/>
      <c r="D147" s="172"/>
      <c r="E147" s="172"/>
      <c r="F147" s="173"/>
      <c r="G147" s="173"/>
      <c r="H147" s="172"/>
      <c r="I147" s="172"/>
      <c r="J147" s="172"/>
      <c r="K147" s="172"/>
      <c r="L147" s="172"/>
      <c r="M147" s="172"/>
      <c r="N147" s="183"/>
      <c r="O147" s="183"/>
      <c r="P147" s="183"/>
      <c r="Q147" s="183"/>
      <c r="R147" s="183"/>
      <c r="S147" s="183"/>
      <c r="T147" s="172"/>
      <c r="U147" s="172"/>
      <c r="V147" s="172"/>
      <c r="W147" s="172"/>
      <c r="X147" s="172"/>
      <c r="Y147" s="172"/>
      <c r="Z147" s="172"/>
      <c r="AA147" s="172"/>
      <c r="AB147" s="172"/>
      <c r="AC147" s="172"/>
      <c r="AD147" s="172"/>
      <c r="AE147" s="172"/>
      <c r="AF147" s="172"/>
      <c r="AG147" s="172"/>
      <c r="AH147" s="172"/>
      <c r="AI147" s="172"/>
      <c r="AJ147" s="172"/>
      <c r="AK147" s="172"/>
      <c r="AL147" s="172"/>
      <c r="AM147" s="172"/>
      <c r="AN147" s="172"/>
      <c r="AO147" s="172"/>
      <c r="AP147" s="172"/>
    </row>
    <row r="148" spans="1:42">
      <c r="A148" s="172"/>
      <c r="B148" s="172"/>
      <c r="C148" s="172"/>
      <c r="D148" s="172"/>
      <c r="E148" s="172"/>
      <c r="F148" s="173"/>
      <c r="G148" s="173"/>
      <c r="H148" s="172"/>
      <c r="I148" s="172"/>
      <c r="J148" s="172"/>
      <c r="K148" s="172"/>
      <c r="L148" s="172"/>
      <c r="M148" s="172"/>
      <c r="N148" s="183"/>
      <c r="O148" s="183"/>
      <c r="P148" s="183"/>
      <c r="Q148" s="183"/>
      <c r="R148" s="183"/>
      <c r="S148" s="183"/>
      <c r="T148" s="172"/>
      <c r="U148" s="172"/>
      <c r="V148" s="172"/>
      <c r="W148" s="172"/>
      <c r="X148" s="172"/>
      <c r="Y148" s="172"/>
      <c r="Z148" s="172"/>
      <c r="AA148" s="172"/>
      <c r="AB148" s="172"/>
      <c r="AC148" s="172"/>
      <c r="AD148" s="172"/>
      <c r="AE148" s="172"/>
      <c r="AF148" s="172"/>
      <c r="AG148" s="172"/>
      <c r="AH148" s="172"/>
      <c r="AI148" s="172"/>
      <c r="AJ148" s="172"/>
      <c r="AK148" s="172"/>
      <c r="AL148" s="172"/>
      <c r="AM148" s="172"/>
      <c r="AN148" s="172"/>
      <c r="AO148" s="172"/>
      <c r="AP148" s="172"/>
    </row>
    <row r="149" spans="1:42">
      <c r="A149" s="172"/>
      <c r="B149" s="172"/>
      <c r="C149" s="172"/>
      <c r="D149" s="172"/>
      <c r="E149" s="172"/>
      <c r="F149" s="173"/>
      <c r="G149" s="173"/>
      <c r="H149" s="172"/>
      <c r="I149" s="172"/>
      <c r="J149" s="172"/>
      <c r="K149" s="172"/>
      <c r="L149" s="172"/>
      <c r="M149" s="172"/>
      <c r="N149" s="183"/>
      <c r="O149" s="183"/>
      <c r="P149" s="183"/>
      <c r="Q149" s="183"/>
      <c r="R149" s="183"/>
      <c r="S149" s="183"/>
      <c r="T149" s="172"/>
      <c r="U149" s="172"/>
      <c r="V149" s="172"/>
      <c r="W149" s="172"/>
      <c r="X149" s="172"/>
      <c r="Y149" s="172"/>
      <c r="Z149" s="172"/>
      <c r="AA149" s="172"/>
      <c r="AB149" s="172"/>
      <c r="AC149" s="172"/>
      <c r="AD149" s="172"/>
      <c r="AE149" s="172"/>
      <c r="AF149" s="172"/>
      <c r="AG149" s="172"/>
      <c r="AH149" s="172"/>
      <c r="AI149" s="172"/>
      <c r="AJ149" s="172"/>
      <c r="AK149" s="172"/>
      <c r="AL149" s="172"/>
      <c r="AM149" s="172"/>
      <c r="AN149" s="172"/>
      <c r="AO149" s="172"/>
      <c r="AP149" s="172"/>
    </row>
    <row r="150" spans="1:42">
      <c r="A150" s="172"/>
      <c r="B150" s="172"/>
      <c r="C150" s="172"/>
      <c r="D150" s="172"/>
      <c r="E150" s="172"/>
      <c r="F150" s="173"/>
      <c r="G150" s="173"/>
      <c r="H150" s="172"/>
      <c r="I150" s="172"/>
      <c r="J150" s="172"/>
      <c r="K150" s="172"/>
      <c r="L150" s="172"/>
      <c r="M150" s="172"/>
      <c r="N150" s="183"/>
      <c r="O150" s="183"/>
      <c r="P150" s="183"/>
      <c r="Q150" s="183"/>
      <c r="R150" s="183"/>
      <c r="S150" s="183"/>
      <c r="T150" s="172"/>
      <c r="U150" s="172"/>
      <c r="V150" s="172"/>
      <c r="W150" s="172"/>
      <c r="X150" s="172"/>
      <c r="Y150" s="172"/>
      <c r="Z150" s="172"/>
      <c r="AA150" s="172"/>
      <c r="AB150" s="172"/>
      <c r="AC150" s="172"/>
      <c r="AD150" s="172"/>
      <c r="AE150" s="172"/>
      <c r="AF150" s="172"/>
      <c r="AG150" s="172"/>
      <c r="AH150" s="172"/>
      <c r="AI150" s="172"/>
      <c r="AJ150" s="172"/>
      <c r="AK150" s="172"/>
      <c r="AL150" s="172"/>
      <c r="AM150" s="172"/>
      <c r="AN150" s="172"/>
      <c r="AO150" s="172"/>
      <c r="AP150" s="172"/>
    </row>
    <row r="151" spans="1:42">
      <c r="A151" s="172"/>
      <c r="B151" s="172"/>
      <c r="C151" s="172"/>
      <c r="D151" s="172"/>
      <c r="E151" s="172"/>
      <c r="F151" s="173"/>
      <c r="G151" s="173"/>
      <c r="H151" s="172"/>
      <c r="I151" s="172"/>
      <c r="J151" s="172"/>
      <c r="K151" s="172"/>
      <c r="L151" s="172"/>
      <c r="M151" s="172"/>
      <c r="N151" s="183"/>
      <c r="O151" s="183"/>
      <c r="P151" s="183"/>
      <c r="Q151" s="183"/>
      <c r="R151" s="183"/>
      <c r="S151" s="183"/>
      <c r="T151" s="172"/>
      <c r="U151" s="172"/>
      <c r="V151" s="172"/>
      <c r="W151" s="172"/>
      <c r="X151" s="172"/>
      <c r="Y151" s="172"/>
      <c r="Z151" s="172"/>
      <c r="AA151" s="172"/>
      <c r="AB151" s="172"/>
      <c r="AC151" s="172"/>
      <c r="AD151" s="172"/>
      <c r="AE151" s="172"/>
      <c r="AF151" s="172"/>
      <c r="AG151" s="172"/>
      <c r="AH151" s="172"/>
      <c r="AI151" s="172"/>
      <c r="AJ151" s="172"/>
      <c r="AK151" s="172"/>
      <c r="AL151" s="172"/>
      <c r="AM151" s="172"/>
      <c r="AN151" s="172"/>
      <c r="AO151" s="172"/>
      <c r="AP151" s="172"/>
    </row>
    <row r="152" spans="1:42">
      <c r="A152" s="172"/>
      <c r="B152" s="172"/>
      <c r="C152" s="172"/>
      <c r="D152" s="172"/>
      <c r="E152" s="172"/>
      <c r="F152" s="173"/>
      <c r="G152" s="173"/>
      <c r="H152" s="172"/>
      <c r="I152" s="172"/>
      <c r="J152" s="172"/>
      <c r="K152" s="172"/>
      <c r="L152" s="172"/>
      <c r="M152" s="172"/>
      <c r="N152" s="183"/>
      <c r="O152" s="183"/>
      <c r="P152" s="183"/>
      <c r="Q152" s="183"/>
      <c r="R152" s="183"/>
      <c r="S152" s="183"/>
      <c r="T152" s="172"/>
      <c r="U152" s="172"/>
      <c r="V152" s="172"/>
      <c r="W152" s="172"/>
      <c r="X152" s="172"/>
      <c r="Y152" s="172"/>
      <c r="Z152" s="172"/>
      <c r="AA152" s="172"/>
      <c r="AB152" s="172"/>
      <c r="AC152" s="172"/>
      <c r="AD152" s="172"/>
      <c r="AE152" s="172"/>
      <c r="AF152" s="172"/>
      <c r="AG152" s="172"/>
      <c r="AH152" s="172"/>
      <c r="AI152" s="172"/>
      <c r="AJ152" s="172"/>
      <c r="AK152" s="172"/>
      <c r="AL152" s="172"/>
      <c r="AM152" s="172"/>
      <c r="AN152" s="172"/>
      <c r="AO152" s="172"/>
      <c r="AP152" s="172"/>
    </row>
    <row r="153" spans="1:42">
      <c r="A153" s="172"/>
      <c r="B153" s="172"/>
      <c r="C153" s="172"/>
      <c r="D153" s="172"/>
      <c r="E153" s="172"/>
      <c r="F153" s="173"/>
      <c r="G153" s="173"/>
      <c r="H153" s="172"/>
      <c r="I153" s="172"/>
      <c r="J153" s="172"/>
      <c r="K153" s="172"/>
      <c r="L153" s="172"/>
      <c r="M153" s="172"/>
      <c r="N153" s="183"/>
      <c r="O153" s="183"/>
      <c r="P153" s="183"/>
      <c r="Q153" s="183"/>
      <c r="R153" s="183"/>
      <c r="S153" s="183"/>
      <c r="T153" s="172"/>
      <c r="U153" s="172"/>
      <c r="V153" s="172"/>
      <c r="W153" s="172"/>
      <c r="X153" s="172"/>
      <c r="Y153" s="172"/>
      <c r="Z153" s="172"/>
      <c r="AA153" s="172"/>
      <c r="AB153" s="172"/>
      <c r="AC153" s="172"/>
      <c r="AD153" s="172"/>
      <c r="AE153" s="172"/>
      <c r="AF153" s="172"/>
      <c r="AG153" s="172"/>
      <c r="AH153" s="172"/>
      <c r="AI153" s="172"/>
      <c r="AJ153" s="172"/>
      <c r="AK153" s="172"/>
      <c r="AL153" s="172"/>
      <c r="AM153" s="172"/>
      <c r="AN153" s="172"/>
      <c r="AO153" s="172"/>
      <c r="AP153" s="172"/>
    </row>
    <row r="154" spans="1:42">
      <c r="A154" s="172"/>
      <c r="B154" s="172"/>
      <c r="C154" s="172"/>
      <c r="D154" s="172"/>
      <c r="E154" s="172"/>
      <c r="F154" s="173"/>
      <c r="G154" s="173"/>
      <c r="H154" s="172"/>
      <c r="I154" s="172"/>
      <c r="J154" s="172"/>
      <c r="K154" s="172"/>
      <c r="L154" s="172"/>
      <c r="M154" s="172"/>
      <c r="N154" s="183"/>
      <c r="O154" s="183"/>
      <c r="P154" s="183"/>
      <c r="Q154" s="183"/>
      <c r="R154" s="183"/>
      <c r="S154" s="183"/>
      <c r="T154" s="172"/>
      <c r="U154" s="172"/>
      <c r="V154" s="172"/>
      <c r="W154" s="172"/>
      <c r="X154" s="172"/>
      <c r="Y154" s="172"/>
      <c r="Z154" s="172"/>
      <c r="AA154" s="172"/>
      <c r="AB154" s="172"/>
      <c r="AC154" s="172"/>
      <c r="AD154" s="172"/>
      <c r="AE154" s="172"/>
      <c r="AF154" s="172"/>
      <c r="AG154" s="172"/>
      <c r="AH154" s="172"/>
      <c r="AI154" s="172"/>
      <c r="AJ154" s="172"/>
      <c r="AK154" s="172"/>
      <c r="AL154" s="172"/>
      <c r="AM154" s="172"/>
      <c r="AN154" s="172"/>
      <c r="AO154" s="172"/>
      <c r="AP154" s="172"/>
    </row>
    <row r="155" spans="1:42">
      <c r="A155" s="172"/>
      <c r="B155" s="172"/>
      <c r="C155" s="172"/>
      <c r="D155" s="172"/>
      <c r="E155" s="172"/>
      <c r="F155" s="173"/>
      <c r="G155" s="173"/>
      <c r="H155" s="172"/>
      <c r="I155" s="172"/>
      <c r="J155" s="172"/>
      <c r="K155" s="172"/>
      <c r="L155" s="172"/>
      <c r="M155" s="172"/>
      <c r="N155" s="183"/>
      <c r="O155" s="183"/>
      <c r="P155" s="183"/>
      <c r="Q155" s="183"/>
      <c r="R155" s="183"/>
      <c r="S155" s="183"/>
      <c r="T155" s="172"/>
      <c r="U155" s="172"/>
      <c r="V155" s="172"/>
      <c r="W155" s="172"/>
      <c r="X155" s="172"/>
      <c r="Y155" s="172"/>
      <c r="Z155" s="172"/>
      <c r="AA155" s="172"/>
      <c r="AB155" s="172"/>
      <c r="AC155" s="172"/>
      <c r="AD155" s="172"/>
      <c r="AE155" s="172"/>
      <c r="AF155" s="172"/>
      <c r="AG155" s="172"/>
      <c r="AH155" s="172"/>
      <c r="AI155" s="172"/>
      <c r="AJ155" s="172"/>
      <c r="AK155" s="172"/>
      <c r="AL155" s="172"/>
      <c r="AM155" s="172"/>
      <c r="AN155" s="172"/>
      <c r="AO155" s="172"/>
      <c r="AP155" s="172"/>
    </row>
    <row r="156" spans="1:42">
      <c r="A156" s="172"/>
      <c r="B156" s="172"/>
      <c r="C156" s="172"/>
      <c r="D156" s="172"/>
      <c r="E156" s="172"/>
      <c r="F156" s="173"/>
      <c r="G156" s="173"/>
      <c r="H156" s="172"/>
      <c r="I156" s="172"/>
      <c r="J156" s="172"/>
      <c r="K156" s="172"/>
      <c r="L156" s="172"/>
      <c r="M156" s="172"/>
      <c r="N156" s="183"/>
      <c r="O156" s="183"/>
      <c r="P156" s="183"/>
      <c r="Q156" s="183"/>
      <c r="R156" s="183"/>
      <c r="S156" s="183"/>
      <c r="T156" s="172"/>
      <c r="U156" s="172"/>
      <c r="V156" s="172"/>
      <c r="W156" s="172"/>
      <c r="X156" s="172"/>
      <c r="Y156" s="172"/>
      <c r="Z156" s="172"/>
      <c r="AA156" s="172"/>
      <c r="AB156" s="172"/>
      <c r="AC156" s="172"/>
      <c r="AD156" s="172"/>
      <c r="AE156" s="172"/>
      <c r="AF156" s="172"/>
      <c r="AG156" s="172"/>
      <c r="AH156" s="172"/>
      <c r="AI156" s="172"/>
      <c r="AJ156" s="172"/>
      <c r="AK156" s="172"/>
      <c r="AL156" s="172"/>
      <c r="AM156" s="172"/>
      <c r="AN156" s="172"/>
      <c r="AO156" s="172"/>
      <c r="AP156" s="172"/>
    </row>
    <row r="157" spans="1:42">
      <c r="A157" s="172"/>
      <c r="B157" s="172"/>
      <c r="C157" s="172"/>
      <c r="D157" s="172"/>
      <c r="E157" s="172"/>
      <c r="F157" s="173"/>
      <c r="G157" s="173"/>
      <c r="H157" s="172"/>
      <c r="I157" s="172"/>
      <c r="J157" s="172"/>
      <c r="K157" s="172"/>
      <c r="L157" s="172"/>
      <c r="M157" s="172"/>
      <c r="N157" s="183"/>
      <c r="O157" s="183"/>
      <c r="P157" s="183"/>
      <c r="Q157" s="183"/>
      <c r="R157" s="183"/>
      <c r="S157" s="183"/>
      <c r="T157" s="172"/>
      <c r="U157" s="172"/>
      <c r="V157" s="172"/>
      <c r="W157" s="172"/>
      <c r="X157" s="172"/>
      <c r="Y157" s="172"/>
      <c r="Z157" s="172"/>
      <c r="AA157" s="172"/>
      <c r="AB157" s="172"/>
      <c r="AC157" s="172"/>
      <c r="AD157" s="172"/>
      <c r="AE157" s="172"/>
      <c r="AF157" s="172"/>
      <c r="AG157" s="172"/>
      <c r="AH157" s="172"/>
      <c r="AI157" s="172"/>
      <c r="AJ157" s="172"/>
      <c r="AK157" s="172"/>
      <c r="AL157" s="172"/>
      <c r="AM157" s="172"/>
      <c r="AN157" s="172"/>
      <c r="AO157" s="172"/>
      <c r="AP157" s="172"/>
    </row>
    <row r="158" spans="1:42">
      <c r="A158" s="172"/>
      <c r="B158" s="172"/>
      <c r="C158" s="172"/>
      <c r="D158" s="172"/>
      <c r="E158" s="172"/>
      <c r="F158" s="173"/>
      <c r="G158" s="173"/>
      <c r="H158" s="172"/>
      <c r="I158" s="172"/>
      <c r="J158" s="172"/>
      <c r="K158" s="172"/>
      <c r="L158" s="172"/>
      <c r="M158" s="172"/>
      <c r="N158" s="183"/>
      <c r="O158" s="183"/>
      <c r="P158" s="183"/>
      <c r="Q158" s="183"/>
      <c r="R158" s="183"/>
      <c r="S158" s="183"/>
      <c r="T158" s="172"/>
      <c r="U158" s="172"/>
      <c r="V158" s="172"/>
      <c r="W158" s="172"/>
      <c r="X158" s="172"/>
      <c r="Y158" s="172"/>
      <c r="Z158" s="172"/>
      <c r="AA158" s="172"/>
      <c r="AB158" s="172"/>
      <c r="AC158" s="172"/>
      <c r="AD158" s="172"/>
      <c r="AE158" s="172"/>
      <c r="AF158" s="172"/>
      <c r="AG158" s="172"/>
      <c r="AH158" s="172"/>
      <c r="AI158" s="172"/>
      <c r="AJ158" s="172"/>
      <c r="AK158" s="172"/>
      <c r="AL158" s="172"/>
      <c r="AM158" s="172"/>
      <c r="AN158" s="172"/>
      <c r="AO158" s="172"/>
      <c r="AP158" s="172"/>
    </row>
    <row r="159" spans="1:42">
      <c r="A159" s="172"/>
      <c r="B159" s="172"/>
      <c r="C159" s="172"/>
      <c r="D159" s="172"/>
      <c r="E159" s="172"/>
      <c r="F159" s="173"/>
      <c r="G159" s="173"/>
      <c r="H159" s="172"/>
      <c r="I159" s="172"/>
      <c r="J159" s="172"/>
      <c r="K159" s="172"/>
      <c r="L159" s="172"/>
      <c r="M159" s="172"/>
      <c r="N159" s="183"/>
      <c r="O159" s="183"/>
      <c r="P159" s="183"/>
      <c r="Q159" s="183"/>
      <c r="R159" s="183"/>
      <c r="S159" s="183"/>
      <c r="T159" s="172"/>
      <c r="U159" s="172"/>
      <c r="V159" s="172"/>
      <c r="W159" s="172"/>
      <c r="X159" s="172"/>
      <c r="Y159" s="172"/>
      <c r="Z159" s="172"/>
      <c r="AA159" s="172"/>
      <c r="AB159" s="172"/>
      <c r="AC159" s="172"/>
      <c r="AD159" s="172"/>
      <c r="AE159" s="172"/>
      <c r="AF159" s="172"/>
      <c r="AG159" s="172"/>
      <c r="AH159" s="172"/>
      <c r="AI159" s="172"/>
      <c r="AJ159" s="172"/>
      <c r="AK159" s="172"/>
      <c r="AL159" s="172"/>
      <c r="AM159" s="172"/>
      <c r="AN159" s="172"/>
      <c r="AO159" s="172"/>
      <c r="AP159" s="172"/>
    </row>
    <row r="160" spans="1:42">
      <c r="A160" s="172"/>
      <c r="B160" s="172"/>
      <c r="C160" s="172"/>
      <c r="D160" s="172"/>
      <c r="E160" s="172"/>
      <c r="F160" s="173"/>
      <c r="G160" s="173"/>
      <c r="H160" s="172"/>
      <c r="I160" s="172"/>
      <c r="J160" s="172"/>
      <c r="K160" s="172"/>
      <c r="L160" s="172"/>
      <c r="M160" s="172"/>
      <c r="N160" s="183"/>
      <c r="O160" s="183"/>
      <c r="P160" s="183"/>
      <c r="Q160" s="183"/>
      <c r="R160" s="183"/>
      <c r="S160" s="183"/>
      <c r="T160" s="172"/>
      <c r="U160" s="172"/>
      <c r="V160" s="172"/>
      <c r="W160" s="172"/>
      <c r="X160" s="172"/>
      <c r="Y160" s="172"/>
      <c r="Z160" s="172"/>
      <c r="AA160" s="172"/>
      <c r="AB160" s="172"/>
      <c r="AC160" s="172"/>
      <c r="AD160" s="172"/>
      <c r="AE160" s="172"/>
      <c r="AF160" s="172"/>
      <c r="AG160" s="172"/>
      <c r="AH160" s="172"/>
      <c r="AI160" s="172"/>
      <c r="AJ160" s="172"/>
      <c r="AK160" s="172"/>
      <c r="AL160" s="172"/>
      <c r="AM160" s="172"/>
      <c r="AN160" s="172"/>
      <c r="AO160" s="172"/>
      <c r="AP160" s="172"/>
    </row>
    <row r="161" spans="1:42">
      <c r="A161" s="172"/>
      <c r="B161" s="172"/>
      <c r="C161" s="172"/>
      <c r="D161" s="172"/>
      <c r="E161" s="172"/>
      <c r="F161" s="173"/>
      <c r="G161" s="173"/>
      <c r="H161" s="172"/>
      <c r="I161" s="172"/>
      <c r="J161" s="172"/>
      <c r="K161" s="172"/>
      <c r="L161" s="172"/>
      <c r="M161" s="172"/>
      <c r="N161" s="183"/>
      <c r="O161" s="183"/>
      <c r="P161" s="183"/>
      <c r="Q161" s="183"/>
      <c r="R161" s="183"/>
      <c r="S161" s="183"/>
      <c r="T161" s="172"/>
      <c r="U161" s="172"/>
      <c r="V161" s="172"/>
      <c r="W161" s="172"/>
      <c r="X161" s="172"/>
      <c r="Y161" s="172"/>
      <c r="Z161" s="172"/>
      <c r="AA161" s="172"/>
      <c r="AB161" s="172"/>
      <c r="AC161" s="172"/>
      <c r="AD161" s="172"/>
      <c r="AE161" s="172"/>
      <c r="AF161" s="172"/>
      <c r="AG161" s="172"/>
      <c r="AH161" s="172"/>
      <c r="AI161" s="172"/>
      <c r="AJ161" s="172"/>
      <c r="AK161" s="172"/>
      <c r="AL161" s="172"/>
      <c r="AM161" s="172"/>
      <c r="AN161" s="172"/>
      <c r="AO161" s="172"/>
      <c r="AP161" s="172"/>
    </row>
    <row r="162" spans="1:42">
      <c r="A162" s="172"/>
      <c r="B162" s="172"/>
      <c r="C162" s="172"/>
      <c r="D162" s="172"/>
      <c r="E162" s="172"/>
      <c r="F162" s="173"/>
      <c r="G162" s="173"/>
      <c r="H162" s="172"/>
      <c r="I162" s="172"/>
      <c r="J162" s="172"/>
      <c r="K162" s="172"/>
      <c r="L162" s="172"/>
      <c r="M162" s="172"/>
      <c r="N162" s="183"/>
      <c r="O162" s="183"/>
      <c r="P162" s="183"/>
      <c r="Q162" s="183"/>
      <c r="R162" s="183"/>
      <c r="S162" s="183"/>
      <c r="T162" s="172"/>
      <c r="U162" s="172"/>
      <c r="V162" s="172"/>
      <c r="W162" s="172"/>
      <c r="X162" s="172"/>
      <c r="Y162" s="172"/>
      <c r="Z162" s="172"/>
      <c r="AA162" s="172"/>
      <c r="AB162" s="172"/>
      <c r="AC162" s="172"/>
      <c r="AD162" s="172"/>
      <c r="AE162" s="172"/>
      <c r="AF162" s="172"/>
      <c r="AG162" s="172"/>
      <c r="AH162" s="172"/>
      <c r="AI162" s="172"/>
      <c r="AJ162" s="172"/>
      <c r="AK162" s="172"/>
      <c r="AL162" s="172"/>
      <c r="AM162" s="172"/>
      <c r="AN162" s="172"/>
      <c r="AO162" s="172"/>
      <c r="AP162" s="172"/>
    </row>
    <row r="163" spans="1:42">
      <c r="A163" s="172"/>
      <c r="B163" s="172"/>
      <c r="C163" s="172"/>
      <c r="D163" s="172"/>
      <c r="E163" s="172"/>
      <c r="F163" s="173"/>
      <c r="G163" s="173"/>
      <c r="H163" s="172"/>
      <c r="I163" s="172"/>
      <c r="J163" s="172"/>
      <c r="K163" s="172"/>
      <c r="L163" s="172"/>
      <c r="M163" s="172"/>
      <c r="N163" s="183"/>
      <c r="O163" s="183"/>
      <c r="P163" s="183"/>
      <c r="Q163" s="183"/>
      <c r="R163" s="183"/>
      <c r="S163" s="183"/>
      <c r="T163" s="172"/>
      <c r="U163" s="172"/>
      <c r="V163" s="172"/>
      <c r="W163" s="172"/>
      <c r="X163" s="172"/>
      <c r="Y163" s="172"/>
      <c r="Z163" s="172"/>
      <c r="AA163" s="172"/>
      <c r="AB163" s="172"/>
      <c r="AC163" s="172"/>
      <c r="AD163" s="172"/>
      <c r="AE163" s="172"/>
      <c r="AF163" s="172"/>
      <c r="AG163" s="172"/>
      <c r="AH163" s="172"/>
      <c r="AI163" s="172"/>
      <c r="AJ163" s="172"/>
      <c r="AK163" s="172"/>
      <c r="AL163" s="172"/>
      <c r="AM163" s="172"/>
      <c r="AN163" s="172"/>
      <c r="AO163" s="172"/>
      <c r="AP163" s="172"/>
    </row>
    <row r="164" spans="1:42">
      <c r="A164" s="172"/>
      <c r="B164" s="172"/>
      <c r="C164" s="172"/>
      <c r="D164" s="172"/>
      <c r="E164" s="172"/>
      <c r="F164" s="173"/>
      <c r="G164" s="173"/>
      <c r="H164" s="172"/>
      <c r="I164" s="172"/>
      <c r="J164" s="172"/>
      <c r="K164" s="172"/>
      <c r="L164" s="172"/>
      <c r="M164" s="172"/>
      <c r="N164" s="183"/>
      <c r="O164" s="183"/>
      <c r="P164" s="183"/>
      <c r="Q164" s="183"/>
      <c r="R164" s="183"/>
      <c r="S164" s="183"/>
      <c r="T164" s="172"/>
      <c r="U164" s="172"/>
      <c r="V164" s="172"/>
      <c r="W164" s="172"/>
      <c r="X164" s="172"/>
      <c r="Y164" s="172"/>
      <c r="Z164" s="172"/>
      <c r="AA164" s="172"/>
      <c r="AB164" s="172"/>
      <c r="AC164" s="172"/>
      <c r="AD164" s="172"/>
      <c r="AE164" s="172"/>
      <c r="AF164" s="172"/>
      <c r="AG164" s="172"/>
      <c r="AH164" s="172"/>
      <c r="AI164" s="172"/>
      <c r="AJ164" s="172"/>
      <c r="AK164" s="172"/>
      <c r="AL164" s="172"/>
      <c r="AM164" s="172"/>
      <c r="AN164" s="172"/>
      <c r="AO164" s="172"/>
      <c r="AP164" s="172"/>
    </row>
    <row r="165" spans="1:42">
      <c r="A165" s="172"/>
      <c r="B165" s="172"/>
      <c r="C165" s="172"/>
      <c r="D165" s="172"/>
      <c r="E165" s="172"/>
      <c r="F165" s="173"/>
      <c r="G165" s="173"/>
      <c r="H165" s="172"/>
      <c r="I165" s="172"/>
      <c r="J165" s="172"/>
      <c r="K165" s="172"/>
      <c r="L165" s="172"/>
      <c r="M165" s="172"/>
      <c r="N165" s="183"/>
      <c r="O165" s="183"/>
      <c r="P165" s="183"/>
      <c r="Q165" s="183"/>
      <c r="R165" s="183"/>
      <c r="S165" s="183"/>
      <c r="T165" s="172"/>
      <c r="U165" s="172"/>
      <c r="V165" s="172"/>
      <c r="W165" s="172"/>
      <c r="X165" s="172"/>
      <c r="Y165" s="172"/>
      <c r="Z165" s="172"/>
      <c r="AA165" s="172"/>
      <c r="AB165" s="172"/>
      <c r="AC165" s="172"/>
      <c r="AD165" s="172"/>
      <c r="AE165" s="172"/>
      <c r="AF165" s="172"/>
      <c r="AG165" s="172"/>
      <c r="AH165" s="172"/>
      <c r="AI165" s="172"/>
      <c r="AJ165" s="172"/>
      <c r="AK165" s="172"/>
      <c r="AL165" s="172"/>
      <c r="AM165" s="172"/>
      <c r="AN165" s="172"/>
      <c r="AO165" s="172"/>
      <c r="AP165" s="172"/>
    </row>
    <row r="166" spans="1:42">
      <c r="A166" s="172"/>
      <c r="B166" s="172"/>
      <c r="C166" s="172"/>
      <c r="D166" s="172"/>
      <c r="E166" s="172"/>
      <c r="F166" s="173"/>
      <c r="G166" s="173"/>
      <c r="H166" s="172"/>
      <c r="I166" s="172"/>
      <c r="J166" s="172"/>
      <c r="K166" s="172"/>
      <c r="L166" s="172"/>
      <c r="M166" s="172"/>
      <c r="N166" s="183"/>
      <c r="O166" s="183"/>
      <c r="P166" s="183"/>
      <c r="Q166" s="183"/>
      <c r="R166" s="183"/>
      <c r="S166" s="183"/>
      <c r="T166" s="172"/>
      <c r="U166" s="172"/>
      <c r="V166" s="172"/>
      <c r="W166" s="172"/>
      <c r="X166" s="172"/>
      <c r="Y166" s="172"/>
      <c r="Z166" s="172"/>
      <c r="AA166" s="172"/>
      <c r="AB166" s="172"/>
      <c r="AC166" s="172"/>
      <c r="AD166" s="172"/>
      <c r="AE166" s="172"/>
      <c r="AF166" s="172"/>
      <c r="AG166" s="172"/>
      <c r="AH166" s="172"/>
      <c r="AI166" s="172"/>
      <c r="AJ166" s="172"/>
      <c r="AK166" s="172"/>
      <c r="AL166" s="172"/>
      <c r="AM166" s="172"/>
      <c r="AN166" s="172"/>
      <c r="AO166" s="172"/>
      <c r="AP166" s="172"/>
    </row>
    <row r="167" spans="1:42">
      <c r="A167" s="172"/>
      <c r="B167" s="172"/>
      <c r="C167" s="172"/>
      <c r="D167" s="172"/>
      <c r="E167" s="172"/>
      <c r="F167" s="173"/>
      <c r="G167" s="173"/>
      <c r="H167" s="172"/>
      <c r="I167" s="172"/>
      <c r="J167" s="172"/>
      <c r="K167" s="172"/>
      <c r="L167" s="172"/>
      <c r="M167" s="172"/>
      <c r="N167" s="183"/>
      <c r="O167" s="183"/>
      <c r="P167" s="183"/>
      <c r="Q167" s="183"/>
      <c r="R167" s="183"/>
      <c r="S167" s="183"/>
      <c r="T167" s="172"/>
      <c r="U167" s="172"/>
      <c r="V167" s="172"/>
      <c r="W167" s="172"/>
      <c r="X167" s="172"/>
      <c r="Y167" s="172"/>
      <c r="Z167" s="172"/>
      <c r="AA167" s="172"/>
      <c r="AB167" s="172"/>
      <c r="AC167" s="172"/>
      <c r="AD167" s="172"/>
      <c r="AE167" s="172"/>
      <c r="AF167" s="172"/>
      <c r="AG167" s="172"/>
      <c r="AH167" s="172"/>
      <c r="AI167" s="172"/>
      <c r="AJ167" s="172"/>
      <c r="AK167" s="172"/>
      <c r="AL167" s="172"/>
      <c r="AM167" s="172"/>
      <c r="AN167" s="172"/>
      <c r="AO167" s="172"/>
      <c r="AP167" s="172"/>
    </row>
    <row r="168" spans="1:42">
      <c r="A168" s="172"/>
      <c r="B168" s="172"/>
      <c r="C168" s="172"/>
      <c r="D168" s="172"/>
      <c r="E168" s="172"/>
      <c r="F168" s="173"/>
      <c r="G168" s="173"/>
      <c r="H168" s="172"/>
      <c r="I168" s="172"/>
      <c r="J168" s="172"/>
      <c r="K168" s="172"/>
      <c r="L168" s="172"/>
      <c r="M168" s="172"/>
      <c r="N168" s="183"/>
      <c r="O168" s="183"/>
      <c r="P168" s="183"/>
      <c r="Q168" s="183"/>
      <c r="R168" s="183"/>
      <c r="S168" s="183"/>
      <c r="T168" s="172"/>
      <c r="U168" s="172"/>
      <c r="V168" s="172"/>
      <c r="W168" s="172"/>
      <c r="X168" s="172"/>
      <c r="Y168" s="172"/>
      <c r="Z168" s="172"/>
      <c r="AA168" s="172"/>
      <c r="AB168" s="172"/>
      <c r="AC168" s="172"/>
      <c r="AD168" s="172"/>
      <c r="AE168" s="172"/>
      <c r="AF168" s="172"/>
      <c r="AG168" s="172"/>
      <c r="AH168" s="172"/>
      <c r="AI168" s="172"/>
      <c r="AJ168" s="172"/>
      <c r="AK168" s="172"/>
      <c r="AL168" s="172"/>
      <c r="AM168" s="172"/>
      <c r="AN168" s="172"/>
      <c r="AO168" s="172"/>
      <c r="AP168" s="172"/>
    </row>
    <row r="169" spans="1:42">
      <c r="A169" s="172"/>
      <c r="B169" s="172"/>
      <c r="C169" s="172"/>
      <c r="D169" s="172"/>
      <c r="E169" s="172"/>
      <c r="F169" s="173"/>
      <c r="G169" s="173"/>
      <c r="H169" s="172"/>
      <c r="I169" s="172"/>
      <c r="J169" s="172"/>
      <c r="K169" s="172"/>
      <c r="L169" s="172"/>
      <c r="M169" s="172"/>
      <c r="N169" s="183"/>
      <c r="O169" s="183"/>
      <c r="P169" s="183"/>
      <c r="Q169" s="183"/>
      <c r="R169" s="183"/>
      <c r="S169" s="183"/>
      <c r="T169" s="172"/>
      <c r="U169" s="172"/>
      <c r="V169" s="172"/>
      <c r="W169" s="172"/>
      <c r="X169" s="172"/>
      <c r="Y169" s="172"/>
      <c r="Z169" s="172"/>
      <c r="AA169" s="172"/>
      <c r="AB169" s="172"/>
      <c r="AC169" s="172"/>
      <c r="AD169" s="172"/>
      <c r="AE169" s="172"/>
      <c r="AF169" s="172"/>
      <c r="AG169" s="172"/>
      <c r="AH169" s="172"/>
      <c r="AI169" s="172"/>
      <c r="AJ169" s="172"/>
      <c r="AK169" s="172"/>
      <c r="AL169" s="172"/>
      <c r="AM169" s="172"/>
      <c r="AN169" s="172"/>
      <c r="AO169" s="172"/>
      <c r="AP169" s="172"/>
    </row>
    <row r="170" spans="1:42">
      <c r="A170" s="172"/>
      <c r="B170" s="172"/>
      <c r="C170" s="172"/>
      <c r="D170" s="172"/>
      <c r="E170" s="172"/>
      <c r="F170" s="173"/>
      <c r="G170" s="173"/>
      <c r="H170" s="172"/>
      <c r="I170" s="172"/>
      <c r="J170" s="172"/>
      <c r="K170" s="172"/>
      <c r="L170" s="172"/>
      <c r="M170" s="172"/>
      <c r="N170" s="183"/>
      <c r="O170" s="183"/>
      <c r="P170" s="183"/>
      <c r="Q170" s="183"/>
      <c r="R170" s="183"/>
      <c r="S170" s="183"/>
      <c r="T170" s="172"/>
      <c r="U170" s="172"/>
      <c r="V170" s="172"/>
      <c r="W170" s="172"/>
      <c r="X170" s="172"/>
      <c r="Y170" s="172"/>
      <c r="Z170" s="172"/>
      <c r="AA170" s="172"/>
      <c r="AB170" s="172"/>
      <c r="AC170" s="172"/>
      <c r="AD170" s="172"/>
      <c r="AE170" s="172"/>
      <c r="AF170" s="172"/>
      <c r="AG170" s="172"/>
      <c r="AH170" s="172"/>
      <c r="AI170" s="172"/>
      <c r="AJ170" s="172"/>
      <c r="AK170" s="172"/>
      <c r="AL170" s="172"/>
      <c r="AM170" s="172"/>
      <c r="AN170" s="172"/>
      <c r="AO170" s="172"/>
      <c r="AP170" s="172"/>
    </row>
    <row r="171" spans="1:42">
      <c r="A171" s="172"/>
      <c r="B171" s="172"/>
      <c r="C171" s="172"/>
      <c r="D171" s="172"/>
      <c r="E171" s="172"/>
      <c r="F171" s="173"/>
      <c r="G171" s="173"/>
      <c r="H171" s="172"/>
      <c r="I171" s="172"/>
      <c r="J171" s="172"/>
      <c r="K171" s="172"/>
      <c r="L171" s="172"/>
      <c r="M171" s="172"/>
      <c r="N171" s="183"/>
      <c r="O171" s="183"/>
      <c r="P171" s="183"/>
      <c r="Q171" s="183"/>
      <c r="R171" s="183"/>
      <c r="S171" s="183"/>
      <c r="T171" s="172"/>
      <c r="U171" s="172"/>
      <c r="V171" s="172"/>
      <c r="W171" s="172"/>
      <c r="X171" s="172"/>
      <c r="Y171" s="172"/>
      <c r="Z171" s="172"/>
      <c r="AA171" s="172"/>
      <c r="AB171" s="172"/>
      <c r="AC171" s="172"/>
      <c r="AD171" s="172"/>
      <c r="AE171" s="172"/>
      <c r="AF171" s="172"/>
      <c r="AG171" s="172"/>
      <c r="AH171" s="172"/>
      <c r="AI171" s="172"/>
      <c r="AJ171" s="172"/>
      <c r="AK171" s="172"/>
      <c r="AL171" s="172"/>
      <c r="AM171" s="172"/>
      <c r="AN171" s="172"/>
      <c r="AO171" s="172"/>
      <c r="AP171" s="172"/>
    </row>
    <row r="172" spans="1:42">
      <c r="A172" s="172"/>
      <c r="B172" s="172"/>
      <c r="C172" s="172"/>
      <c r="D172" s="172"/>
      <c r="E172" s="172"/>
      <c r="F172" s="173"/>
      <c r="G172" s="173"/>
      <c r="H172" s="172"/>
      <c r="I172" s="172"/>
      <c r="J172" s="172"/>
      <c r="K172" s="172"/>
      <c r="L172" s="172"/>
      <c r="M172" s="172"/>
      <c r="N172" s="183"/>
      <c r="O172" s="183"/>
      <c r="P172" s="183"/>
      <c r="Q172" s="183"/>
      <c r="R172" s="183"/>
      <c r="S172" s="183"/>
      <c r="T172" s="172"/>
      <c r="U172" s="172"/>
      <c r="V172" s="172"/>
      <c r="W172" s="172"/>
      <c r="X172" s="172"/>
      <c r="Y172" s="172"/>
      <c r="Z172" s="172"/>
      <c r="AA172" s="172"/>
      <c r="AB172" s="172"/>
      <c r="AC172" s="172"/>
      <c r="AD172" s="172"/>
      <c r="AE172" s="172"/>
      <c r="AF172" s="172"/>
      <c r="AG172" s="172"/>
      <c r="AH172" s="172"/>
      <c r="AI172" s="172"/>
      <c r="AJ172" s="172"/>
      <c r="AK172" s="172"/>
      <c r="AL172" s="172"/>
      <c r="AM172" s="172"/>
      <c r="AN172" s="172"/>
      <c r="AO172" s="172"/>
      <c r="AP172" s="172"/>
    </row>
    <row r="173" spans="1:42">
      <c r="A173" s="172"/>
      <c r="B173" s="172"/>
      <c r="C173" s="172"/>
      <c r="D173" s="172"/>
      <c r="E173" s="172"/>
      <c r="F173" s="173"/>
      <c r="G173" s="173"/>
      <c r="H173" s="172"/>
      <c r="I173" s="172"/>
      <c r="J173" s="172"/>
      <c r="K173" s="172"/>
      <c r="L173" s="172"/>
      <c r="M173" s="172"/>
      <c r="N173" s="183"/>
      <c r="O173" s="183"/>
      <c r="P173" s="183"/>
      <c r="Q173" s="183"/>
      <c r="R173" s="183"/>
      <c r="S173" s="183"/>
      <c r="T173" s="172"/>
      <c r="U173" s="172"/>
      <c r="V173" s="172"/>
      <c r="W173" s="172"/>
      <c r="X173" s="172"/>
      <c r="Y173" s="172"/>
      <c r="Z173" s="172"/>
      <c r="AA173" s="172"/>
      <c r="AB173" s="172"/>
      <c r="AC173" s="172"/>
      <c r="AD173" s="172"/>
      <c r="AE173" s="172"/>
      <c r="AF173" s="172"/>
      <c r="AG173" s="172"/>
      <c r="AH173" s="172"/>
      <c r="AI173" s="172"/>
      <c r="AJ173" s="172"/>
      <c r="AK173" s="172"/>
      <c r="AL173" s="172"/>
      <c r="AM173" s="172"/>
      <c r="AN173" s="172"/>
      <c r="AO173" s="172"/>
      <c r="AP173" s="172"/>
    </row>
    <row r="174" spans="1:42">
      <c r="A174" s="172"/>
      <c r="B174" s="172"/>
      <c r="C174" s="172"/>
      <c r="D174" s="172"/>
      <c r="E174" s="172"/>
      <c r="F174" s="173"/>
      <c r="G174" s="173"/>
      <c r="H174" s="172"/>
      <c r="I174" s="172"/>
      <c r="J174" s="172"/>
      <c r="K174" s="172"/>
      <c r="L174" s="172"/>
      <c r="M174" s="172"/>
      <c r="N174" s="183"/>
      <c r="O174" s="183"/>
      <c r="P174" s="183"/>
      <c r="Q174" s="183"/>
      <c r="R174" s="183"/>
      <c r="S174" s="183"/>
      <c r="T174" s="172"/>
      <c r="U174" s="172"/>
      <c r="V174" s="172"/>
      <c r="W174" s="172"/>
      <c r="X174" s="172"/>
      <c r="Y174" s="172"/>
      <c r="Z174" s="172"/>
      <c r="AA174" s="172"/>
      <c r="AB174" s="172"/>
      <c r="AC174" s="172"/>
      <c r="AD174" s="172"/>
      <c r="AE174" s="172"/>
      <c r="AF174" s="172"/>
      <c r="AG174" s="172"/>
      <c r="AH174" s="172"/>
      <c r="AI174" s="172"/>
      <c r="AJ174" s="172"/>
      <c r="AK174" s="172"/>
      <c r="AL174" s="172"/>
      <c r="AM174" s="172"/>
      <c r="AN174" s="172"/>
      <c r="AO174" s="172"/>
      <c r="AP174" s="172"/>
    </row>
    <row r="175" spans="1:42">
      <c r="A175" s="172"/>
      <c r="B175" s="172"/>
      <c r="C175" s="172"/>
      <c r="D175" s="172"/>
      <c r="E175" s="172"/>
      <c r="F175" s="173"/>
      <c r="G175" s="173"/>
      <c r="H175" s="172"/>
      <c r="I175" s="172"/>
      <c r="J175" s="172"/>
      <c r="K175" s="172"/>
      <c r="L175" s="172"/>
      <c r="M175" s="172"/>
      <c r="N175" s="183"/>
      <c r="O175" s="183"/>
      <c r="P175" s="183"/>
      <c r="Q175" s="183"/>
      <c r="R175" s="183"/>
      <c r="S175" s="183"/>
      <c r="T175" s="172"/>
      <c r="U175" s="172"/>
      <c r="V175" s="172"/>
      <c r="W175" s="172"/>
      <c r="X175" s="172"/>
      <c r="Y175" s="172"/>
      <c r="Z175" s="172"/>
      <c r="AA175" s="172"/>
      <c r="AB175" s="172"/>
      <c r="AC175" s="172"/>
      <c r="AD175" s="172"/>
      <c r="AE175" s="172"/>
      <c r="AF175" s="172"/>
      <c r="AG175" s="172"/>
      <c r="AH175" s="172"/>
      <c r="AI175" s="172"/>
      <c r="AJ175" s="172"/>
      <c r="AK175" s="172"/>
      <c r="AL175" s="172"/>
      <c r="AM175" s="172"/>
      <c r="AN175" s="172"/>
      <c r="AO175" s="172"/>
      <c r="AP175" s="172"/>
    </row>
    <row r="176" spans="1:42">
      <c r="A176" s="172"/>
      <c r="B176" s="172"/>
      <c r="C176" s="172"/>
      <c r="D176" s="172"/>
      <c r="E176" s="172"/>
      <c r="F176" s="173"/>
      <c r="G176" s="173"/>
      <c r="H176" s="172"/>
      <c r="I176" s="172"/>
      <c r="J176" s="172"/>
      <c r="K176" s="172"/>
      <c r="L176" s="172"/>
      <c r="M176" s="172"/>
      <c r="N176" s="183"/>
      <c r="O176" s="183"/>
      <c r="P176" s="183"/>
      <c r="Q176" s="183"/>
      <c r="R176" s="183"/>
      <c r="S176" s="183"/>
      <c r="T176" s="172"/>
      <c r="U176" s="172"/>
      <c r="V176" s="172"/>
      <c r="W176" s="172"/>
      <c r="X176" s="172"/>
      <c r="Y176" s="172"/>
      <c r="Z176" s="172"/>
      <c r="AA176" s="172"/>
      <c r="AB176" s="172"/>
      <c r="AC176" s="172"/>
      <c r="AD176" s="172"/>
      <c r="AE176" s="172"/>
      <c r="AF176" s="172"/>
      <c r="AG176" s="172"/>
      <c r="AH176" s="172"/>
      <c r="AI176" s="172"/>
      <c r="AJ176" s="172"/>
      <c r="AK176" s="172"/>
      <c r="AL176" s="172"/>
      <c r="AM176" s="172"/>
      <c r="AN176" s="172"/>
      <c r="AO176" s="172"/>
      <c r="AP176" s="172"/>
    </row>
    <row r="177" spans="2:42">
      <c r="B177" s="172"/>
      <c r="C177" s="172"/>
      <c r="D177" s="172"/>
      <c r="E177" s="172"/>
      <c r="F177" s="173"/>
      <c r="G177" s="173"/>
      <c r="H177" s="172"/>
      <c r="I177" s="172"/>
      <c r="J177" s="172"/>
      <c r="K177" s="172"/>
      <c r="L177" s="172"/>
      <c r="M177" s="172"/>
      <c r="N177" s="183"/>
      <c r="O177" s="183"/>
      <c r="P177" s="183"/>
      <c r="Q177" s="183"/>
      <c r="R177" s="183"/>
      <c r="S177" s="183"/>
      <c r="T177" s="172"/>
      <c r="U177" s="172"/>
      <c r="V177" s="172"/>
      <c r="W177" s="172"/>
      <c r="X177" s="172"/>
      <c r="Y177" s="172"/>
      <c r="Z177" s="172"/>
      <c r="AA177" s="172"/>
      <c r="AB177" s="172"/>
      <c r="AC177" s="172"/>
      <c r="AD177" s="172"/>
      <c r="AE177" s="172"/>
      <c r="AF177" s="172"/>
      <c r="AG177" s="172"/>
      <c r="AH177" s="172"/>
      <c r="AI177" s="172"/>
      <c r="AJ177" s="172"/>
      <c r="AK177" s="172"/>
      <c r="AL177" s="172"/>
      <c r="AM177" s="172"/>
      <c r="AN177" s="172"/>
      <c r="AO177" s="172"/>
      <c r="AP177" s="172"/>
    </row>
    <row r="178" spans="2:42">
      <c r="B178" s="172"/>
      <c r="C178" s="172"/>
      <c r="D178" s="172"/>
      <c r="E178" s="172"/>
      <c r="F178" s="173"/>
      <c r="G178" s="173"/>
      <c r="H178" s="172"/>
      <c r="I178" s="172"/>
      <c r="J178" s="172"/>
      <c r="K178" s="172"/>
      <c r="L178" s="172"/>
      <c r="M178" s="172"/>
      <c r="N178" s="183"/>
      <c r="O178" s="183"/>
      <c r="P178" s="183"/>
      <c r="Q178" s="183"/>
      <c r="R178" s="183"/>
      <c r="S178" s="183"/>
      <c r="T178" s="172"/>
      <c r="U178" s="172"/>
      <c r="V178" s="172"/>
      <c r="W178" s="172"/>
      <c r="X178" s="172"/>
      <c r="Y178" s="172"/>
      <c r="Z178" s="172"/>
      <c r="AA178" s="172"/>
      <c r="AB178" s="172"/>
      <c r="AC178" s="172"/>
      <c r="AD178" s="172"/>
      <c r="AE178" s="172"/>
      <c r="AF178" s="172"/>
      <c r="AG178" s="172"/>
      <c r="AH178" s="172"/>
      <c r="AI178" s="172"/>
      <c r="AJ178" s="172"/>
      <c r="AK178" s="172"/>
      <c r="AL178" s="172"/>
      <c r="AM178" s="172"/>
      <c r="AN178" s="172"/>
      <c r="AO178" s="172"/>
      <c r="AP178" s="172"/>
    </row>
    <row r="179" spans="2:42">
      <c r="B179" s="172"/>
      <c r="C179" s="172"/>
      <c r="D179" s="172"/>
      <c r="E179" s="172"/>
      <c r="F179" s="173"/>
      <c r="G179" s="173"/>
      <c r="H179" s="172"/>
      <c r="I179" s="172"/>
      <c r="J179" s="172"/>
      <c r="K179" s="172"/>
      <c r="L179" s="172"/>
      <c r="M179" s="172"/>
      <c r="N179" s="183"/>
      <c r="O179" s="183"/>
      <c r="P179" s="183"/>
      <c r="Q179" s="183"/>
      <c r="R179" s="183"/>
      <c r="S179" s="183"/>
      <c r="T179" s="172"/>
      <c r="U179" s="172"/>
      <c r="V179" s="172"/>
      <c r="W179" s="172"/>
      <c r="X179" s="172"/>
      <c r="Y179" s="172"/>
      <c r="Z179" s="172"/>
      <c r="AA179" s="172"/>
      <c r="AB179" s="172"/>
      <c r="AC179" s="172"/>
      <c r="AD179" s="172"/>
      <c r="AE179" s="172"/>
      <c r="AF179" s="172"/>
      <c r="AG179" s="172"/>
      <c r="AH179" s="172"/>
      <c r="AI179" s="172"/>
      <c r="AJ179" s="172"/>
      <c r="AK179" s="172"/>
      <c r="AL179" s="172"/>
      <c r="AM179" s="172"/>
      <c r="AN179" s="172"/>
      <c r="AO179" s="172"/>
      <c r="AP179" s="172"/>
    </row>
    <row r="180" spans="2:42">
      <c r="B180" s="172"/>
      <c r="C180" s="172"/>
      <c r="D180" s="172"/>
      <c r="E180" s="172"/>
      <c r="F180" s="173"/>
      <c r="G180" s="173"/>
      <c r="H180" s="172"/>
      <c r="I180" s="172"/>
      <c r="J180" s="172"/>
      <c r="K180" s="172"/>
      <c r="L180" s="172"/>
      <c r="M180" s="172"/>
      <c r="N180" s="183"/>
      <c r="O180" s="183"/>
      <c r="P180" s="183"/>
      <c r="Q180" s="183"/>
      <c r="R180" s="183"/>
      <c r="S180" s="183"/>
      <c r="T180" s="172"/>
      <c r="U180" s="172"/>
      <c r="V180" s="172"/>
      <c r="W180" s="172"/>
      <c r="X180" s="172"/>
      <c r="Y180" s="172"/>
      <c r="Z180" s="172"/>
      <c r="AA180" s="172"/>
      <c r="AB180" s="172"/>
      <c r="AC180" s="172"/>
      <c r="AD180" s="172"/>
      <c r="AE180" s="172"/>
      <c r="AF180" s="172"/>
      <c r="AG180" s="172"/>
      <c r="AH180" s="172"/>
      <c r="AI180" s="172"/>
      <c r="AJ180" s="172"/>
      <c r="AK180" s="172"/>
      <c r="AL180" s="172"/>
      <c r="AM180" s="172"/>
      <c r="AN180" s="172"/>
      <c r="AO180" s="172"/>
      <c r="AP180" s="172"/>
    </row>
    <row r="181" spans="2:42">
      <c r="B181" s="172"/>
      <c r="C181" s="172"/>
      <c r="D181" s="172"/>
      <c r="E181" s="172"/>
      <c r="F181" s="173"/>
      <c r="G181" s="173"/>
      <c r="H181" s="172"/>
      <c r="I181" s="172"/>
      <c r="J181" s="172"/>
      <c r="K181" s="172"/>
      <c r="L181" s="172"/>
      <c r="M181" s="172"/>
      <c r="N181" s="183"/>
      <c r="O181" s="183"/>
      <c r="P181" s="183"/>
      <c r="Q181" s="183"/>
      <c r="R181" s="183"/>
      <c r="S181" s="183"/>
      <c r="T181" s="172"/>
      <c r="U181" s="172"/>
      <c r="V181" s="172"/>
      <c r="W181" s="172"/>
      <c r="X181" s="172"/>
      <c r="Y181" s="172"/>
      <c r="Z181" s="172"/>
      <c r="AA181" s="172"/>
      <c r="AB181" s="172"/>
      <c r="AC181" s="172"/>
      <c r="AD181" s="172"/>
      <c r="AE181" s="172"/>
      <c r="AF181" s="172"/>
      <c r="AG181" s="172"/>
      <c r="AH181" s="172"/>
      <c r="AI181" s="172"/>
      <c r="AJ181" s="172"/>
      <c r="AK181" s="172"/>
      <c r="AL181" s="172"/>
      <c r="AM181" s="172"/>
      <c r="AN181" s="172"/>
      <c r="AO181" s="172"/>
      <c r="AP181" s="172"/>
    </row>
    <row r="182" spans="2:42">
      <c r="B182" s="172"/>
      <c r="C182" s="172"/>
      <c r="D182" s="172"/>
      <c r="E182" s="172"/>
      <c r="F182" s="173"/>
      <c r="G182" s="173"/>
      <c r="H182" s="172"/>
      <c r="I182" s="172"/>
      <c r="J182" s="172"/>
      <c r="K182" s="172"/>
      <c r="L182" s="172"/>
      <c r="M182" s="172"/>
      <c r="N182" s="183"/>
      <c r="O182" s="183"/>
      <c r="P182" s="183"/>
      <c r="Q182" s="183"/>
      <c r="R182" s="183"/>
      <c r="S182" s="183"/>
      <c r="T182" s="172"/>
      <c r="U182" s="172"/>
      <c r="V182" s="172"/>
      <c r="W182" s="172"/>
      <c r="X182" s="172"/>
      <c r="Y182" s="172"/>
      <c r="Z182" s="172"/>
      <c r="AA182" s="172"/>
      <c r="AB182" s="172"/>
      <c r="AC182" s="172"/>
      <c r="AD182" s="172"/>
      <c r="AE182" s="172"/>
      <c r="AF182" s="172"/>
      <c r="AG182" s="172"/>
      <c r="AH182" s="172"/>
      <c r="AI182" s="172"/>
      <c r="AJ182" s="172"/>
      <c r="AK182" s="172"/>
      <c r="AL182" s="172"/>
      <c r="AM182" s="172"/>
      <c r="AN182" s="172"/>
      <c r="AO182" s="172"/>
      <c r="AP182" s="172"/>
    </row>
    <row r="183" spans="2:42">
      <c r="B183" s="172"/>
      <c r="C183" s="172"/>
      <c r="D183" s="172"/>
      <c r="E183" s="172"/>
      <c r="F183" s="173"/>
      <c r="G183" s="173"/>
      <c r="H183" s="172"/>
      <c r="I183" s="172"/>
      <c r="J183" s="172"/>
      <c r="K183" s="172"/>
      <c r="L183" s="172"/>
      <c r="M183" s="172"/>
      <c r="N183" s="183"/>
      <c r="O183" s="183"/>
      <c r="P183" s="183"/>
      <c r="Q183" s="183"/>
      <c r="R183" s="183"/>
      <c r="S183" s="183"/>
      <c r="T183" s="172"/>
      <c r="U183" s="172"/>
      <c r="V183" s="172"/>
      <c r="W183" s="172"/>
      <c r="X183" s="172"/>
      <c r="Y183" s="172"/>
      <c r="Z183" s="172"/>
      <c r="AA183" s="172"/>
      <c r="AB183" s="172"/>
      <c r="AC183" s="172"/>
      <c r="AD183" s="172"/>
      <c r="AE183" s="172"/>
      <c r="AF183" s="172"/>
      <c r="AG183" s="172"/>
      <c r="AH183" s="172"/>
      <c r="AI183" s="172"/>
      <c r="AJ183" s="172"/>
      <c r="AK183" s="172"/>
      <c r="AL183" s="172"/>
      <c r="AM183" s="172"/>
      <c r="AN183" s="172"/>
      <c r="AO183" s="172"/>
      <c r="AP183" s="172"/>
    </row>
    <row r="184" spans="2:42">
      <c r="B184" s="172"/>
      <c r="C184" s="172"/>
      <c r="D184" s="172"/>
      <c r="E184" s="172"/>
      <c r="F184" s="173"/>
      <c r="G184" s="173"/>
      <c r="H184" s="172"/>
      <c r="I184" s="172"/>
      <c r="J184" s="172"/>
      <c r="K184" s="172"/>
      <c r="L184" s="172"/>
      <c r="M184" s="172"/>
      <c r="N184" s="183"/>
      <c r="O184" s="183"/>
      <c r="P184" s="183"/>
      <c r="Q184" s="183"/>
      <c r="R184" s="183"/>
      <c r="S184" s="183"/>
      <c r="T184" s="172"/>
      <c r="U184" s="172"/>
      <c r="V184" s="172"/>
      <c r="W184" s="172"/>
      <c r="X184" s="172"/>
      <c r="Y184" s="172"/>
      <c r="Z184" s="172"/>
      <c r="AA184" s="172"/>
      <c r="AB184" s="172"/>
      <c r="AC184" s="172"/>
      <c r="AD184" s="172"/>
      <c r="AE184" s="172"/>
      <c r="AF184" s="172"/>
      <c r="AG184" s="172"/>
      <c r="AH184" s="172"/>
      <c r="AI184" s="172"/>
      <c r="AJ184" s="172"/>
      <c r="AK184" s="172"/>
      <c r="AL184" s="172"/>
      <c r="AM184" s="172"/>
      <c r="AN184" s="172"/>
      <c r="AO184" s="172"/>
      <c r="AP184" s="172"/>
    </row>
    <row r="185" spans="2:42">
      <c r="B185" s="172"/>
      <c r="C185" s="172"/>
      <c r="D185" s="172"/>
      <c r="E185" s="172"/>
      <c r="F185" s="173"/>
      <c r="G185" s="173"/>
      <c r="H185" s="172"/>
      <c r="I185" s="172"/>
      <c r="J185" s="172"/>
      <c r="K185" s="172"/>
      <c r="L185" s="172"/>
      <c r="M185" s="172"/>
      <c r="N185" s="183"/>
      <c r="O185" s="183"/>
      <c r="P185" s="183"/>
      <c r="Q185" s="183"/>
      <c r="R185" s="183"/>
      <c r="S185" s="183"/>
      <c r="T185" s="172"/>
      <c r="U185" s="172"/>
      <c r="V185" s="172"/>
      <c r="W185" s="172"/>
      <c r="X185" s="172"/>
      <c r="Y185" s="172"/>
      <c r="Z185" s="172"/>
      <c r="AA185" s="172"/>
      <c r="AB185" s="172"/>
      <c r="AC185" s="172"/>
      <c r="AD185" s="172"/>
      <c r="AE185" s="172"/>
      <c r="AF185" s="172"/>
      <c r="AG185" s="172"/>
      <c r="AH185" s="172"/>
      <c r="AI185" s="172"/>
      <c r="AJ185" s="172"/>
      <c r="AK185" s="172"/>
      <c r="AL185" s="172"/>
      <c r="AM185" s="172"/>
      <c r="AN185" s="172"/>
      <c r="AO185" s="172"/>
      <c r="AP185" s="172"/>
    </row>
    <row r="186" spans="2:42">
      <c r="B186" s="172"/>
      <c r="C186" s="172"/>
      <c r="D186" s="172"/>
      <c r="E186" s="172"/>
      <c r="F186" s="173"/>
      <c r="G186" s="173"/>
      <c r="H186" s="172"/>
      <c r="I186" s="172"/>
      <c r="J186" s="172"/>
      <c r="K186" s="172"/>
      <c r="L186" s="172"/>
      <c r="M186" s="172"/>
      <c r="N186" s="183"/>
      <c r="O186" s="183"/>
      <c r="P186" s="183"/>
      <c r="Q186" s="183"/>
      <c r="R186" s="183"/>
      <c r="S186" s="183"/>
      <c r="T186" s="172"/>
      <c r="U186" s="172"/>
      <c r="V186" s="172"/>
      <c r="W186" s="172"/>
      <c r="X186" s="172"/>
      <c r="Y186" s="172"/>
      <c r="Z186" s="172"/>
      <c r="AA186" s="172"/>
      <c r="AB186" s="172"/>
      <c r="AC186" s="172"/>
      <c r="AD186" s="172"/>
      <c r="AE186" s="172"/>
      <c r="AF186" s="172"/>
      <c r="AG186" s="172"/>
      <c r="AH186" s="172"/>
      <c r="AI186" s="172"/>
      <c r="AJ186" s="172"/>
      <c r="AK186" s="172"/>
      <c r="AL186" s="172"/>
      <c r="AM186" s="172"/>
      <c r="AN186" s="172"/>
      <c r="AO186" s="172"/>
      <c r="AP186" s="172"/>
    </row>
    <row r="187" spans="2:42">
      <c r="B187" s="172"/>
      <c r="C187" s="172"/>
      <c r="D187" s="172"/>
      <c r="E187" s="172"/>
      <c r="F187" s="173"/>
      <c r="G187" s="173"/>
      <c r="H187" s="172"/>
      <c r="I187" s="172"/>
      <c r="J187" s="172"/>
      <c r="K187" s="172"/>
      <c r="L187" s="172"/>
      <c r="M187" s="172"/>
      <c r="N187" s="183"/>
      <c r="O187" s="183"/>
      <c r="P187" s="183"/>
      <c r="Q187" s="183"/>
      <c r="R187" s="183"/>
      <c r="S187" s="183"/>
      <c r="T187" s="172"/>
      <c r="U187" s="172"/>
      <c r="V187" s="172"/>
      <c r="W187" s="172"/>
      <c r="X187" s="172"/>
      <c r="Y187" s="172"/>
      <c r="Z187" s="172"/>
      <c r="AA187" s="172"/>
      <c r="AB187" s="172"/>
      <c r="AC187" s="172"/>
      <c r="AD187" s="172"/>
      <c r="AE187" s="172"/>
      <c r="AF187" s="172"/>
      <c r="AG187" s="172"/>
      <c r="AH187" s="172"/>
      <c r="AI187" s="172"/>
      <c r="AJ187" s="172"/>
      <c r="AK187" s="172"/>
      <c r="AL187" s="172"/>
      <c r="AM187" s="172"/>
      <c r="AN187" s="172"/>
      <c r="AO187" s="172"/>
      <c r="AP187" s="172"/>
    </row>
    <row r="188" spans="2:42">
      <c r="B188" s="172"/>
      <c r="C188" s="172"/>
      <c r="D188" s="172"/>
      <c r="E188" s="172"/>
      <c r="F188" s="173"/>
      <c r="G188" s="173"/>
      <c r="H188" s="172"/>
      <c r="I188" s="172"/>
      <c r="J188" s="172"/>
      <c r="K188" s="172"/>
      <c r="L188" s="172"/>
      <c r="M188" s="172"/>
      <c r="N188" s="183"/>
      <c r="O188" s="183"/>
      <c r="P188" s="183"/>
      <c r="Q188" s="183"/>
      <c r="R188" s="183"/>
      <c r="S188" s="183"/>
      <c r="T188" s="172"/>
      <c r="U188" s="172"/>
      <c r="V188" s="172"/>
      <c r="W188" s="172"/>
      <c r="X188" s="172"/>
      <c r="Y188" s="172"/>
      <c r="Z188" s="172"/>
      <c r="AA188" s="172"/>
      <c r="AB188" s="172"/>
      <c r="AC188" s="172"/>
      <c r="AD188" s="172"/>
      <c r="AE188" s="172"/>
      <c r="AF188" s="172"/>
      <c r="AG188" s="172"/>
      <c r="AH188" s="172"/>
      <c r="AI188" s="172"/>
      <c r="AJ188" s="172"/>
      <c r="AK188" s="172"/>
      <c r="AL188" s="172"/>
      <c r="AM188" s="172"/>
      <c r="AN188" s="172"/>
      <c r="AO188" s="172"/>
      <c r="AP188" s="172"/>
    </row>
    <row r="189" spans="2:42">
      <c r="B189" s="172"/>
      <c r="C189" s="172"/>
      <c r="D189" s="172"/>
      <c r="E189" s="172"/>
      <c r="F189" s="173"/>
      <c r="G189" s="173"/>
      <c r="H189" s="172"/>
      <c r="I189" s="172"/>
      <c r="J189" s="172"/>
      <c r="K189" s="172"/>
      <c r="L189" s="172"/>
      <c r="M189" s="172"/>
      <c r="N189" s="183"/>
      <c r="O189" s="183"/>
      <c r="P189" s="183"/>
      <c r="Q189" s="183"/>
      <c r="R189" s="183"/>
      <c r="S189" s="183"/>
      <c r="T189" s="172"/>
      <c r="U189" s="172"/>
      <c r="V189" s="172"/>
      <c r="W189" s="172"/>
      <c r="X189" s="172"/>
      <c r="Y189" s="172"/>
      <c r="Z189" s="172"/>
      <c r="AA189" s="172"/>
      <c r="AB189" s="172"/>
      <c r="AC189" s="172"/>
      <c r="AD189" s="172"/>
      <c r="AE189" s="172"/>
      <c r="AF189" s="172"/>
      <c r="AG189" s="172"/>
      <c r="AH189" s="172"/>
      <c r="AI189" s="172"/>
      <c r="AJ189" s="172"/>
      <c r="AK189" s="172"/>
      <c r="AL189" s="172"/>
      <c r="AM189" s="172"/>
      <c r="AN189" s="172"/>
      <c r="AO189" s="172"/>
      <c r="AP189" s="172"/>
    </row>
    <row r="190" spans="2:42">
      <c r="B190" s="172"/>
      <c r="C190" s="172"/>
      <c r="D190" s="172"/>
      <c r="E190" s="172"/>
      <c r="F190" s="173"/>
      <c r="G190" s="173"/>
      <c r="H190" s="172"/>
      <c r="I190" s="172"/>
      <c r="J190" s="172"/>
      <c r="K190" s="172"/>
      <c r="L190" s="172"/>
      <c r="M190" s="172"/>
      <c r="N190" s="183"/>
      <c r="O190" s="183"/>
      <c r="P190" s="183"/>
      <c r="Q190" s="183"/>
      <c r="R190" s="183"/>
      <c r="S190" s="183"/>
      <c r="T190" s="172"/>
      <c r="U190" s="172"/>
      <c r="V190" s="172"/>
      <c r="W190" s="172"/>
      <c r="X190" s="172"/>
      <c r="Y190" s="172"/>
      <c r="Z190" s="172"/>
      <c r="AA190" s="172"/>
      <c r="AB190" s="172"/>
      <c r="AC190" s="172"/>
      <c r="AD190" s="172"/>
      <c r="AE190" s="172"/>
      <c r="AF190" s="172"/>
      <c r="AG190" s="172"/>
      <c r="AH190" s="172"/>
      <c r="AI190" s="172"/>
      <c r="AJ190" s="172"/>
      <c r="AK190" s="172"/>
      <c r="AL190" s="172"/>
      <c r="AM190" s="172"/>
      <c r="AN190" s="172"/>
      <c r="AO190" s="172"/>
      <c r="AP190" s="172"/>
    </row>
    <row r="191" spans="2:42">
      <c r="B191" s="172"/>
      <c r="C191" s="172"/>
      <c r="D191" s="172"/>
      <c r="E191" s="172"/>
      <c r="F191" s="173"/>
      <c r="G191" s="173"/>
      <c r="H191" s="172"/>
      <c r="I191" s="172"/>
      <c r="J191" s="172"/>
      <c r="K191" s="172"/>
      <c r="L191" s="172"/>
      <c r="M191" s="172"/>
      <c r="N191" s="183"/>
      <c r="O191" s="183"/>
      <c r="P191" s="183"/>
      <c r="Q191" s="183"/>
      <c r="R191" s="183"/>
      <c r="S191" s="183"/>
      <c r="T191" s="172"/>
      <c r="U191" s="172"/>
      <c r="V191" s="172"/>
      <c r="W191" s="172"/>
      <c r="X191" s="172"/>
      <c r="Y191" s="172"/>
      <c r="Z191" s="172"/>
      <c r="AA191" s="172"/>
      <c r="AB191" s="172"/>
      <c r="AC191" s="172"/>
      <c r="AD191" s="172"/>
      <c r="AE191" s="172"/>
      <c r="AF191" s="172"/>
      <c r="AG191" s="172"/>
      <c r="AH191" s="172"/>
      <c r="AI191" s="172"/>
      <c r="AJ191" s="172"/>
      <c r="AK191" s="172"/>
      <c r="AL191" s="172"/>
      <c r="AM191" s="172"/>
      <c r="AN191" s="172"/>
      <c r="AO191" s="172"/>
      <c r="AP191" s="172"/>
    </row>
    <row r="192" spans="2:42">
      <c r="B192" s="172"/>
      <c r="C192" s="172"/>
      <c r="D192" s="172"/>
      <c r="E192" s="172"/>
      <c r="F192" s="173"/>
      <c r="G192" s="173"/>
      <c r="H192" s="172"/>
      <c r="I192" s="172"/>
      <c r="J192" s="172"/>
      <c r="K192" s="172"/>
      <c r="L192" s="172"/>
      <c r="M192" s="172"/>
      <c r="N192" s="183"/>
      <c r="O192" s="183"/>
      <c r="P192" s="183"/>
      <c r="Q192" s="183"/>
      <c r="R192" s="183"/>
      <c r="S192" s="183"/>
      <c r="T192" s="172"/>
      <c r="U192" s="172"/>
      <c r="V192" s="172"/>
      <c r="W192" s="172"/>
      <c r="X192" s="172"/>
      <c r="Y192" s="172"/>
      <c r="Z192" s="172"/>
      <c r="AA192" s="172"/>
      <c r="AB192" s="172"/>
      <c r="AC192" s="172"/>
      <c r="AD192" s="172"/>
      <c r="AE192" s="172"/>
      <c r="AF192" s="172"/>
      <c r="AG192" s="172"/>
      <c r="AH192" s="172"/>
      <c r="AI192" s="172"/>
      <c r="AJ192" s="172"/>
      <c r="AK192" s="172"/>
      <c r="AL192" s="172"/>
      <c r="AM192" s="172"/>
      <c r="AN192" s="172"/>
      <c r="AO192" s="172"/>
      <c r="AP192" s="172"/>
    </row>
    <row r="193" spans="2:42">
      <c r="B193" s="172"/>
      <c r="C193" s="172"/>
      <c r="D193" s="172"/>
      <c r="E193" s="172"/>
      <c r="F193" s="173"/>
      <c r="G193" s="173"/>
      <c r="H193" s="172"/>
      <c r="I193" s="172"/>
      <c r="J193" s="172"/>
      <c r="K193" s="172"/>
      <c r="L193" s="172"/>
      <c r="M193" s="172"/>
      <c r="N193" s="183"/>
      <c r="O193" s="183"/>
      <c r="P193" s="183"/>
      <c r="Q193" s="183"/>
      <c r="R193" s="183"/>
      <c r="S193" s="183"/>
      <c r="T193" s="172"/>
      <c r="U193" s="172"/>
      <c r="V193" s="172"/>
      <c r="W193" s="172"/>
      <c r="X193" s="172"/>
      <c r="Y193" s="172"/>
      <c r="Z193" s="172"/>
      <c r="AA193" s="172"/>
      <c r="AB193" s="172"/>
      <c r="AC193" s="172"/>
      <c r="AD193" s="172"/>
      <c r="AE193" s="172"/>
      <c r="AF193" s="172"/>
      <c r="AG193" s="172"/>
      <c r="AH193" s="172"/>
      <c r="AI193" s="172"/>
      <c r="AJ193" s="172"/>
      <c r="AK193" s="172"/>
      <c r="AL193" s="172"/>
      <c r="AM193" s="172"/>
      <c r="AN193" s="172"/>
      <c r="AO193" s="172"/>
      <c r="AP193" s="172"/>
    </row>
    <row r="194" spans="2:42">
      <c r="B194" s="172"/>
      <c r="C194" s="172"/>
      <c r="D194" s="172"/>
      <c r="E194" s="172"/>
      <c r="F194" s="173"/>
      <c r="G194" s="173"/>
      <c r="H194" s="172"/>
      <c r="I194" s="172"/>
      <c r="J194" s="172"/>
      <c r="K194" s="172"/>
      <c r="L194" s="172"/>
      <c r="M194" s="172"/>
      <c r="N194" s="183"/>
      <c r="O194" s="183"/>
      <c r="P194" s="183"/>
      <c r="Q194" s="183"/>
      <c r="R194" s="183"/>
      <c r="S194" s="183"/>
      <c r="T194" s="172"/>
      <c r="U194" s="172"/>
      <c r="V194" s="172"/>
      <c r="W194" s="172"/>
      <c r="X194" s="172"/>
      <c r="Y194" s="172"/>
      <c r="Z194" s="172"/>
      <c r="AA194" s="172"/>
      <c r="AB194" s="172"/>
      <c r="AC194" s="172"/>
      <c r="AD194" s="172"/>
      <c r="AE194" s="172"/>
      <c r="AF194" s="172"/>
      <c r="AG194" s="172"/>
      <c r="AH194" s="172"/>
      <c r="AI194" s="172"/>
      <c r="AJ194" s="172"/>
      <c r="AK194" s="172"/>
      <c r="AL194" s="172"/>
      <c r="AM194" s="172"/>
      <c r="AN194" s="172"/>
      <c r="AO194" s="172"/>
      <c r="AP194" s="172"/>
    </row>
    <row r="195" spans="2:42">
      <c r="B195" s="172"/>
      <c r="C195" s="172"/>
      <c r="D195" s="172"/>
      <c r="E195" s="172"/>
      <c r="F195" s="173"/>
      <c r="G195" s="173"/>
      <c r="H195" s="172"/>
      <c r="I195" s="172"/>
      <c r="J195" s="172"/>
      <c r="K195" s="172"/>
      <c r="L195" s="172"/>
      <c r="M195" s="172"/>
      <c r="N195" s="183"/>
      <c r="O195" s="183"/>
      <c r="P195" s="183"/>
      <c r="Q195" s="183"/>
      <c r="R195" s="183"/>
      <c r="S195" s="183"/>
      <c r="T195" s="172"/>
      <c r="U195" s="172"/>
      <c r="V195" s="172"/>
      <c r="W195" s="172"/>
      <c r="X195" s="172"/>
      <c r="Y195" s="172"/>
      <c r="Z195" s="172"/>
      <c r="AA195" s="172"/>
      <c r="AB195" s="172"/>
      <c r="AC195" s="172"/>
      <c r="AD195" s="172"/>
      <c r="AE195" s="172"/>
      <c r="AF195" s="172"/>
      <c r="AG195" s="172"/>
      <c r="AH195" s="172"/>
      <c r="AI195" s="172"/>
      <c r="AJ195" s="172"/>
      <c r="AK195" s="172"/>
      <c r="AL195" s="172"/>
      <c r="AM195" s="172"/>
      <c r="AN195" s="172"/>
      <c r="AO195" s="172"/>
      <c r="AP195" s="172"/>
    </row>
    <row r="196" spans="2:42">
      <c r="B196" s="172"/>
      <c r="C196" s="172"/>
      <c r="D196" s="172"/>
      <c r="E196" s="172"/>
      <c r="F196" s="173"/>
      <c r="G196" s="173"/>
      <c r="H196" s="172"/>
      <c r="I196" s="172"/>
      <c r="J196" s="172"/>
      <c r="K196" s="172"/>
      <c r="L196" s="172"/>
      <c r="M196" s="172"/>
      <c r="N196" s="183"/>
      <c r="O196" s="183"/>
      <c r="P196" s="183"/>
      <c r="Q196" s="183"/>
      <c r="R196" s="183"/>
      <c r="S196" s="183"/>
      <c r="T196" s="172"/>
      <c r="U196" s="172"/>
      <c r="V196" s="172"/>
      <c r="W196" s="172"/>
      <c r="X196" s="172"/>
      <c r="Y196" s="172"/>
      <c r="Z196" s="172"/>
      <c r="AA196" s="172"/>
      <c r="AB196" s="172"/>
      <c r="AC196" s="172"/>
      <c r="AD196" s="172"/>
      <c r="AE196" s="172"/>
      <c r="AF196" s="172"/>
      <c r="AG196" s="172"/>
      <c r="AH196" s="172"/>
      <c r="AI196" s="172"/>
      <c r="AJ196" s="172"/>
      <c r="AK196" s="172"/>
      <c r="AL196" s="172"/>
      <c r="AM196" s="172"/>
      <c r="AN196" s="172"/>
      <c r="AO196" s="172"/>
      <c r="AP196" s="172"/>
    </row>
    <row r="197" spans="2:42">
      <c r="B197" s="172"/>
      <c r="C197" s="172"/>
      <c r="D197" s="172"/>
      <c r="E197" s="172"/>
      <c r="F197" s="173"/>
      <c r="G197" s="173"/>
      <c r="H197" s="172"/>
      <c r="I197" s="172"/>
      <c r="J197" s="172"/>
      <c r="K197" s="172"/>
      <c r="L197" s="172"/>
      <c r="M197" s="172"/>
      <c r="N197" s="183"/>
      <c r="O197" s="183"/>
      <c r="P197" s="183"/>
      <c r="Q197" s="183"/>
      <c r="R197" s="183"/>
      <c r="S197" s="183"/>
      <c r="T197" s="172"/>
      <c r="U197" s="172"/>
      <c r="V197" s="172"/>
      <c r="W197" s="172"/>
      <c r="X197" s="172"/>
      <c r="Y197" s="172"/>
      <c r="Z197" s="172"/>
      <c r="AA197" s="172"/>
      <c r="AB197" s="172"/>
      <c r="AC197" s="172"/>
      <c r="AD197" s="172"/>
      <c r="AE197" s="172"/>
      <c r="AF197" s="172"/>
      <c r="AG197" s="172"/>
      <c r="AH197" s="172"/>
      <c r="AI197" s="172"/>
      <c r="AJ197" s="172"/>
      <c r="AK197" s="172"/>
      <c r="AL197" s="172"/>
      <c r="AM197" s="172"/>
      <c r="AN197" s="172"/>
      <c r="AO197" s="172"/>
      <c r="AP197" s="172"/>
    </row>
    <row r="198" spans="2:42">
      <c r="B198" s="172"/>
      <c r="C198" s="172"/>
      <c r="D198" s="172"/>
      <c r="E198" s="172"/>
      <c r="F198" s="173"/>
      <c r="G198" s="173"/>
      <c r="H198" s="172"/>
      <c r="I198" s="172"/>
      <c r="J198" s="172"/>
      <c r="K198" s="172"/>
      <c r="L198" s="172"/>
      <c r="M198" s="172"/>
      <c r="N198" s="183"/>
      <c r="O198" s="183"/>
      <c r="P198" s="183"/>
      <c r="Q198" s="183"/>
      <c r="R198" s="183"/>
      <c r="S198" s="183"/>
      <c r="T198" s="172"/>
      <c r="U198" s="172"/>
      <c r="V198" s="172"/>
      <c r="W198" s="172"/>
      <c r="X198" s="172"/>
      <c r="Y198" s="172"/>
      <c r="Z198" s="172"/>
      <c r="AA198" s="172"/>
      <c r="AB198" s="172"/>
      <c r="AC198" s="172"/>
      <c r="AD198" s="172"/>
      <c r="AE198" s="172"/>
      <c r="AF198" s="172"/>
      <c r="AG198" s="172"/>
      <c r="AH198" s="172"/>
      <c r="AI198" s="172"/>
      <c r="AJ198" s="172"/>
      <c r="AK198" s="172"/>
      <c r="AL198" s="172"/>
      <c r="AM198" s="172"/>
      <c r="AN198" s="172"/>
      <c r="AO198" s="172"/>
      <c r="AP198" s="172"/>
    </row>
    <row r="199" spans="2:42">
      <c r="B199" s="172"/>
      <c r="C199" s="172"/>
      <c r="D199" s="172"/>
      <c r="E199" s="172"/>
      <c r="F199" s="173"/>
      <c r="G199" s="173"/>
      <c r="H199" s="172"/>
      <c r="I199" s="172"/>
      <c r="J199" s="172"/>
      <c r="K199" s="172"/>
      <c r="L199" s="172"/>
      <c r="M199" s="172"/>
      <c r="N199" s="183"/>
      <c r="O199" s="183"/>
      <c r="P199" s="183"/>
      <c r="Q199" s="183"/>
      <c r="R199" s="183"/>
      <c r="S199" s="183"/>
      <c r="T199" s="172"/>
      <c r="U199" s="172"/>
      <c r="V199" s="172"/>
      <c r="W199" s="172"/>
      <c r="X199" s="172"/>
      <c r="Y199" s="172"/>
      <c r="Z199" s="172"/>
      <c r="AA199" s="172"/>
      <c r="AB199" s="172"/>
      <c r="AC199" s="172"/>
      <c r="AD199" s="172"/>
      <c r="AE199" s="172"/>
      <c r="AF199" s="172"/>
      <c r="AG199" s="172"/>
      <c r="AH199" s="172"/>
      <c r="AI199" s="172"/>
      <c r="AJ199" s="172"/>
      <c r="AK199" s="172"/>
      <c r="AL199" s="172"/>
      <c r="AM199" s="172"/>
      <c r="AN199" s="172"/>
      <c r="AO199" s="172"/>
      <c r="AP199" s="172"/>
    </row>
    <row r="200" spans="2:42">
      <c r="B200" s="172"/>
      <c r="C200" s="172"/>
      <c r="D200" s="172"/>
      <c r="E200" s="172"/>
      <c r="F200" s="173"/>
      <c r="G200" s="173"/>
      <c r="H200" s="172"/>
      <c r="I200" s="172"/>
      <c r="J200" s="172"/>
      <c r="K200" s="172"/>
      <c r="L200" s="172"/>
      <c r="M200" s="172"/>
      <c r="N200" s="183"/>
      <c r="O200" s="183"/>
      <c r="P200" s="183"/>
      <c r="Q200" s="183"/>
      <c r="R200" s="183"/>
      <c r="S200" s="183"/>
      <c r="T200" s="172"/>
      <c r="U200" s="172"/>
      <c r="V200" s="172"/>
      <c r="W200" s="172"/>
      <c r="X200" s="172"/>
      <c r="Y200" s="172"/>
      <c r="Z200" s="172"/>
      <c r="AA200" s="172"/>
      <c r="AB200" s="172"/>
      <c r="AC200" s="172"/>
      <c r="AD200" s="172"/>
      <c r="AE200" s="172"/>
      <c r="AF200" s="172"/>
      <c r="AG200" s="172"/>
      <c r="AH200" s="172"/>
      <c r="AI200" s="172"/>
      <c r="AJ200" s="172"/>
      <c r="AK200" s="172"/>
      <c r="AL200" s="172"/>
      <c r="AM200" s="172"/>
      <c r="AN200" s="172"/>
      <c r="AO200" s="172"/>
      <c r="AP200" s="172"/>
    </row>
    <row r="201" spans="2:42">
      <c r="B201" s="172"/>
      <c r="C201" s="172"/>
      <c r="D201" s="172"/>
      <c r="E201" s="172"/>
      <c r="F201" s="173"/>
      <c r="G201" s="173"/>
      <c r="H201" s="172"/>
      <c r="I201" s="172"/>
      <c r="J201" s="172"/>
      <c r="K201" s="172"/>
      <c r="L201" s="172"/>
      <c r="M201" s="172"/>
      <c r="N201" s="183"/>
      <c r="O201" s="183"/>
      <c r="P201" s="183"/>
      <c r="Q201" s="183"/>
      <c r="R201" s="183"/>
      <c r="S201" s="183"/>
      <c r="T201" s="172"/>
      <c r="U201" s="172"/>
      <c r="V201" s="172"/>
      <c r="W201" s="172"/>
      <c r="X201" s="172"/>
      <c r="Y201" s="172"/>
      <c r="Z201" s="172"/>
      <c r="AA201" s="172"/>
      <c r="AB201" s="172"/>
      <c r="AC201" s="172"/>
      <c r="AD201" s="172"/>
      <c r="AE201" s="172"/>
      <c r="AF201" s="172"/>
      <c r="AG201" s="172"/>
      <c r="AH201" s="172"/>
      <c r="AI201" s="172"/>
      <c r="AJ201" s="172"/>
      <c r="AK201" s="172"/>
      <c r="AL201" s="172"/>
      <c r="AM201" s="172"/>
      <c r="AN201" s="172"/>
      <c r="AO201" s="172"/>
      <c r="AP201" s="172"/>
    </row>
    <row r="202" spans="2:42">
      <c r="B202" s="172"/>
      <c r="C202" s="172"/>
      <c r="D202" s="172"/>
      <c r="E202" s="172"/>
      <c r="F202" s="173"/>
      <c r="G202" s="173"/>
      <c r="H202" s="172"/>
      <c r="I202" s="172"/>
      <c r="J202" s="172"/>
      <c r="K202" s="172"/>
      <c r="L202" s="172"/>
      <c r="M202" s="172"/>
      <c r="N202" s="183"/>
      <c r="O202" s="183"/>
      <c r="P202" s="183"/>
      <c r="Q202" s="183"/>
      <c r="R202" s="183"/>
      <c r="S202" s="183"/>
      <c r="T202" s="172"/>
      <c r="U202" s="172"/>
      <c r="V202" s="172"/>
      <c r="W202" s="172"/>
      <c r="X202" s="172"/>
      <c r="Y202" s="172"/>
      <c r="Z202" s="172"/>
      <c r="AA202" s="172"/>
      <c r="AB202" s="172"/>
      <c r="AC202" s="172"/>
      <c r="AD202" s="172"/>
      <c r="AE202" s="172"/>
      <c r="AF202" s="172"/>
      <c r="AG202" s="172"/>
      <c r="AH202" s="172"/>
      <c r="AI202" s="172"/>
      <c r="AJ202" s="172"/>
      <c r="AK202" s="172"/>
      <c r="AL202" s="172"/>
      <c r="AM202" s="172"/>
      <c r="AN202" s="172"/>
      <c r="AO202" s="172"/>
      <c r="AP202" s="172"/>
    </row>
    <row r="203" spans="2:42">
      <c r="B203" s="172"/>
      <c r="C203" s="172"/>
      <c r="D203" s="172"/>
      <c r="E203" s="172"/>
      <c r="F203" s="173"/>
      <c r="G203" s="173"/>
      <c r="H203" s="172"/>
      <c r="I203" s="172"/>
      <c r="J203" s="172"/>
      <c r="K203" s="172"/>
      <c r="L203" s="172"/>
      <c r="M203" s="172"/>
      <c r="N203" s="183"/>
      <c r="O203" s="183"/>
      <c r="P203" s="183"/>
      <c r="Q203" s="183"/>
      <c r="R203" s="183"/>
      <c r="S203" s="183"/>
      <c r="T203" s="172"/>
      <c r="U203" s="172"/>
      <c r="V203" s="172"/>
      <c r="W203" s="172"/>
      <c r="X203" s="172"/>
      <c r="Y203" s="172"/>
      <c r="Z203" s="172"/>
      <c r="AA203" s="172"/>
      <c r="AB203" s="172"/>
      <c r="AC203" s="172"/>
      <c r="AD203" s="172"/>
      <c r="AE203" s="172"/>
      <c r="AF203" s="172"/>
      <c r="AG203" s="172"/>
      <c r="AH203" s="172"/>
      <c r="AI203" s="172"/>
      <c r="AJ203" s="172"/>
      <c r="AK203" s="172"/>
      <c r="AL203" s="172"/>
      <c r="AM203" s="172"/>
      <c r="AN203" s="172"/>
      <c r="AO203" s="172"/>
      <c r="AP203" s="172"/>
    </row>
    <row r="204" spans="2:42">
      <c r="B204" s="172"/>
      <c r="C204" s="172"/>
      <c r="D204" s="172"/>
      <c r="E204" s="172"/>
      <c r="F204" s="173"/>
      <c r="G204" s="173"/>
      <c r="H204" s="172"/>
      <c r="I204" s="172"/>
      <c r="J204" s="172"/>
      <c r="K204" s="172"/>
      <c r="L204" s="172"/>
      <c r="M204" s="172"/>
      <c r="N204" s="183"/>
      <c r="O204" s="183"/>
      <c r="P204" s="183"/>
      <c r="Q204" s="183"/>
      <c r="R204" s="183"/>
      <c r="S204" s="183"/>
      <c r="T204" s="172"/>
      <c r="U204" s="172"/>
      <c r="V204" s="172"/>
      <c r="W204" s="172"/>
      <c r="X204" s="172"/>
      <c r="Y204" s="172"/>
      <c r="Z204" s="172"/>
      <c r="AA204" s="172"/>
      <c r="AB204" s="172"/>
      <c r="AC204" s="172"/>
      <c r="AD204" s="172"/>
      <c r="AE204" s="172"/>
      <c r="AF204" s="172"/>
      <c r="AG204" s="172"/>
      <c r="AH204" s="172"/>
      <c r="AI204" s="172"/>
      <c r="AJ204" s="172"/>
      <c r="AK204" s="172"/>
      <c r="AL204" s="172"/>
      <c r="AM204" s="172"/>
      <c r="AN204" s="172"/>
      <c r="AO204" s="172"/>
      <c r="AP204" s="172"/>
    </row>
    <row r="205" spans="2:42">
      <c r="B205" s="172"/>
      <c r="C205" s="172"/>
      <c r="D205" s="172"/>
      <c r="E205" s="172"/>
      <c r="F205" s="173"/>
      <c r="G205" s="173"/>
      <c r="H205" s="172"/>
      <c r="I205" s="172"/>
      <c r="J205" s="172"/>
      <c r="K205" s="172"/>
      <c r="L205" s="172"/>
      <c r="M205" s="172"/>
      <c r="N205" s="183"/>
      <c r="O205" s="183"/>
      <c r="P205" s="183"/>
      <c r="Q205" s="183"/>
      <c r="R205" s="183"/>
      <c r="S205" s="183"/>
      <c r="T205" s="172"/>
      <c r="U205" s="172"/>
      <c r="V205" s="172"/>
      <c r="W205" s="172"/>
      <c r="X205" s="172"/>
      <c r="Y205" s="172"/>
      <c r="Z205" s="172"/>
      <c r="AA205" s="172"/>
      <c r="AB205" s="172"/>
      <c r="AC205" s="172"/>
      <c r="AD205" s="172"/>
      <c r="AE205" s="172"/>
      <c r="AF205" s="172"/>
      <c r="AG205" s="172"/>
      <c r="AH205" s="172"/>
      <c r="AI205" s="172"/>
      <c r="AJ205" s="172"/>
      <c r="AK205" s="172"/>
      <c r="AL205" s="172"/>
      <c r="AM205" s="172"/>
      <c r="AN205" s="172"/>
      <c r="AO205" s="172"/>
      <c r="AP205" s="172"/>
    </row>
    <row r="206" spans="2:42">
      <c r="B206" s="172"/>
      <c r="C206" s="172"/>
      <c r="D206" s="172"/>
      <c r="E206" s="172"/>
      <c r="F206" s="173"/>
      <c r="G206" s="173"/>
      <c r="H206" s="172"/>
      <c r="I206" s="172"/>
      <c r="J206" s="172"/>
      <c r="K206" s="172"/>
      <c r="L206" s="172"/>
      <c r="M206" s="172"/>
      <c r="N206" s="183"/>
      <c r="O206" s="183"/>
      <c r="P206" s="183"/>
      <c r="Q206" s="183"/>
      <c r="R206" s="183"/>
      <c r="S206" s="183"/>
      <c r="T206" s="172"/>
      <c r="U206" s="172"/>
      <c r="V206" s="172"/>
      <c r="W206" s="172"/>
      <c r="X206" s="172"/>
      <c r="Y206" s="172"/>
      <c r="Z206" s="172"/>
      <c r="AA206" s="172"/>
      <c r="AB206" s="172"/>
      <c r="AC206" s="172"/>
      <c r="AD206" s="172"/>
      <c r="AE206" s="172"/>
      <c r="AF206" s="172"/>
      <c r="AG206" s="172"/>
      <c r="AH206" s="172"/>
      <c r="AI206" s="172"/>
      <c r="AJ206" s="172"/>
      <c r="AK206" s="172"/>
      <c r="AL206" s="172"/>
      <c r="AM206" s="172"/>
      <c r="AN206" s="172"/>
      <c r="AO206" s="172"/>
      <c r="AP206" s="172"/>
    </row>
    <row r="207" spans="2:42">
      <c r="B207" s="172"/>
      <c r="C207" s="172"/>
      <c r="D207" s="172"/>
      <c r="E207" s="172"/>
      <c r="F207" s="173"/>
      <c r="G207" s="173"/>
      <c r="H207" s="172"/>
      <c r="I207" s="172"/>
      <c r="J207" s="172"/>
      <c r="K207" s="172"/>
      <c r="L207" s="172"/>
      <c r="M207" s="172"/>
      <c r="N207" s="183"/>
      <c r="O207" s="183"/>
      <c r="P207" s="183"/>
      <c r="Q207" s="183"/>
      <c r="R207" s="183"/>
      <c r="S207" s="183"/>
      <c r="T207" s="172"/>
      <c r="U207" s="172"/>
      <c r="V207" s="172"/>
      <c r="W207" s="172"/>
      <c r="X207" s="172"/>
      <c r="Y207" s="172"/>
      <c r="Z207" s="172"/>
      <c r="AA207" s="172"/>
      <c r="AB207" s="172"/>
      <c r="AC207" s="172"/>
      <c r="AD207" s="172"/>
      <c r="AE207" s="172"/>
      <c r="AF207" s="172"/>
      <c r="AG207" s="172"/>
      <c r="AH207" s="172"/>
      <c r="AI207" s="172"/>
      <c r="AJ207" s="172"/>
      <c r="AK207" s="172"/>
      <c r="AL207" s="172"/>
      <c r="AM207" s="172"/>
      <c r="AN207" s="172"/>
      <c r="AO207" s="172"/>
      <c r="AP207" s="172"/>
    </row>
    <row r="208" spans="2:42">
      <c r="B208" s="172"/>
      <c r="C208" s="172"/>
      <c r="D208" s="172"/>
      <c r="E208" s="172"/>
      <c r="F208" s="173"/>
      <c r="G208" s="173"/>
      <c r="H208" s="172"/>
      <c r="I208" s="172"/>
      <c r="J208" s="172"/>
      <c r="K208" s="172"/>
      <c r="L208" s="172"/>
      <c r="M208" s="172"/>
      <c r="N208" s="183"/>
      <c r="O208" s="183"/>
      <c r="P208" s="183"/>
      <c r="Q208" s="183"/>
      <c r="R208" s="183"/>
      <c r="S208" s="183"/>
      <c r="T208" s="172"/>
      <c r="U208" s="172"/>
      <c r="V208" s="172"/>
      <c r="W208" s="172"/>
      <c r="X208" s="172"/>
      <c r="Y208" s="172"/>
      <c r="Z208" s="172"/>
      <c r="AA208" s="172"/>
      <c r="AB208" s="172"/>
      <c r="AC208" s="172"/>
      <c r="AD208" s="172"/>
      <c r="AE208" s="172"/>
      <c r="AF208" s="172"/>
      <c r="AG208" s="172"/>
      <c r="AH208" s="172"/>
      <c r="AI208" s="172"/>
      <c r="AJ208" s="172"/>
      <c r="AK208" s="172"/>
      <c r="AL208" s="172"/>
      <c r="AM208" s="172"/>
      <c r="AN208" s="172"/>
      <c r="AO208" s="172"/>
      <c r="AP208" s="172"/>
    </row>
    <row r="209" spans="2:42">
      <c r="B209" s="172"/>
      <c r="C209" s="172"/>
      <c r="D209" s="172"/>
      <c r="E209" s="172"/>
      <c r="F209" s="173"/>
      <c r="G209" s="173"/>
      <c r="H209" s="172"/>
      <c r="I209" s="172"/>
      <c r="J209" s="172"/>
      <c r="K209" s="172"/>
      <c r="L209" s="172"/>
      <c r="M209" s="172"/>
      <c r="N209" s="183"/>
      <c r="O209" s="183"/>
      <c r="P209" s="183"/>
      <c r="Q209" s="183"/>
      <c r="R209" s="183"/>
      <c r="S209" s="183"/>
      <c r="T209" s="172"/>
      <c r="U209" s="172"/>
      <c r="V209" s="172"/>
      <c r="W209" s="172"/>
      <c r="X209" s="172"/>
      <c r="Y209" s="172"/>
      <c r="Z209" s="172"/>
      <c r="AA209" s="172"/>
      <c r="AB209" s="172"/>
      <c r="AC209" s="172"/>
      <c r="AD209" s="172"/>
      <c r="AE209" s="172"/>
      <c r="AF209" s="172"/>
      <c r="AG209" s="172"/>
      <c r="AH209" s="172"/>
      <c r="AI209" s="172"/>
      <c r="AJ209" s="172"/>
      <c r="AK209" s="172"/>
      <c r="AL209" s="172"/>
      <c r="AM209" s="172"/>
      <c r="AN209" s="172"/>
      <c r="AO209" s="172"/>
      <c r="AP209" s="172"/>
    </row>
    <row r="210" spans="2:42">
      <c r="B210" s="172"/>
      <c r="C210" s="172"/>
      <c r="D210" s="172"/>
      <c r="E210" s="172"/>
      <c r="F210" s="173"/>
      <c r="G210" s="173"/>
      <c r="H210" s="172"/>
      <c r="I210" s="172"/>
      <c r="J210" s="172"/>
      <c r="K210" s="172"/>
      <c r="L210" s="172"/>
      <c r="M210" s="172"/>
      <c r="N210" s="183"/>
      <c r="O210" s="183"/>
      <c r="P210" s="183"/>
      <c r="Q210" s="183"/>
      <c r="R210" s="183"/>
      <c r="S210" s="183"/>
      <c r="T210" s="172"/>
      <c r="U210" s="172"/>
      <c r="V210" s="172"/>
      <c r="W210" s="172"/>
      <c r="X210" s="172"/>
      <c r="Y210" s="172"/>
      <c r="Z210" s="172"/>
      <c r="AA210" s="172"/>
      <c r="AB210" s="172"/>
      <c r="AC210" s="172"/>
      <c r="AD210" s="172"/>
      <c r="AE210" s="172"/>
      <c r="AF210" s="172"/>
      <c r="AG210" s="172"/>
      <c r="AH210" s="172"/>
      <c r="AI210" s="172"/>
      <c r="AJ210" s="172"/>
      <c r="AK210" s="172"/>
      <c r="AL210" s="172"/>
      <c r="AM210" s="172"/>
      <c r="AN210" s="172"/>
      <c r="AO210" s="172"/>
      <c r="AP210" s="172"/>
    </row>
    <row r="211" spans="2:42">
      <c r="B211" s="172"/>
      <c r="C211" s="172"/>
      <c r="D211" s="172"/>
      <c r="E211" s="172"/>
      <c r="F211" s="173"/>
      <c r="G211" s="173"/>
      <c r="H211" s="172"/>
      <c r="I211" s="172"/>
      <c r="J211" s="172"/>
      <c r="K211" s="172"/>
      <c r="L211" s="172"/>
      <c r="M211" s="172"/>
      <c r="N211" s="183"/>
      <c r="O211" s="183"/>
      <c r="P211" s="183"/>
      <c r="Q211" s="183"/>
      <c r="R211" s="183"/>
      <c r="S211" s="183"/>
      <c r="T211" s="172"/>
      <c r="U211" s="172"/>
      <c r="V211" s="172"/>
      <c r="W211" s="172"/>
      <c r="X211" s="172"/>
      <c r="Y211" s="172"/>
      <c r="Z211" s="172"/>
      <c r="AA211" s="172"/>
      <c r="AB211" s="172"/>
      <c r="AC211" s="172"/>
      <c r="AD211" s="172"/>
      <c r="AE211" s="172"/>
      <c r="AF211" s="172"/>
      <c r="AG211" s="172"/>
      <c r="AH211" s="172"/>
      <c r="AI211" s="172"/>
      <c r="AJ211" s="172"/>
      <c r="AK211" s="172"/>
      <c r="AL211" s="172"/>
      <c r="AM211" s="172"/>
      <c r="AN211" s="172"/>
      <c r="AO211" s="172"/>
      <c r="AP211" s="172"/>
    </row>
    <row r="212" spans="2:42">
      <c r="B212" s="172"/>
      <c r="C212" s="172"/>
      <c r="D212" s="172"/>
      <c r="E212" s="172"/>
      <c r="F212" s="173"/>
      <c r="G212" s="173"/>
      <c r="H212" s="172"/>
      <c r="I212" s="172"/>
      <c r="J212" s="172"/>
      <c r="K212" s="172"/>
      <c r="L212" s="172"/>
      <c r="M212" s="172"/>
      <c r="N212" s="183"/>
      <c r="O212" s="183"/>
      <c r="P212" s="183"/>
      <c r="Q212" s="183"/>
      <c r="R212" s="183"/>
      <c r="S212" s="183"/>
      <c r="T212" s="172"/>
      <c r="U212" s="172"/>
      <c r="V212" s="172"/>
      <c r="W212" s="172"/>
      <c r="X212" s="172"/>
      <c r="Y212" s="172"/>
      <c r="Z212" s="172"/>
      <c r="AA212" s="172"/>
      <c r="AB212" s="172"/>
      <c r="AC212" s="172"/>
      <c r="AD212" s="172"/>
      <c r="AE212" s="172"/>
      <c r="AF212" s="172"/>
      <c r="AG212" s="172"/>
      <c r="AH212" s="172"/>
      <c r="AI212" s="172"/>
      <c r="AJ212" s="172"/>
      <c r="AK212" s="172"/>
      <c r="AL212" s="172"/>
      <c r="AM212" s="172"/>
      <c r="AN212" s="172"/>
      <c r="AO212" s="172"/>
      <c r="AP212" s="172"/>
    </row>
    <row r="213" spans="2:42">
      <c r="B213" s="172"/>
      <c r="C213" s="172"/>
      <c r="D213" s="172"/>
      <c r="E213" s="172"/>
      <c r="F213" s="173"/>
      <c r="G213" s="173"/>
      <c r="H213" s="172"/>
      <c r="I213" s="172"/>
      <c r="J213" s="172"/>
      <c r="K213" s="172"/>
      <c r="L213" s="172"/>
      <c r="M213" s="172"/>
      <c r="N213" s="183"/>
      <c r="O213" s="183"/>
      <c r="P213" s="183"/>
      <c r="Q213" s="183"/>
      <c r="R213" s="183"/>
      <c r="S213" s="183"/>
      <c r="T213" s="172"/>
      <c r="U213" s="172"/>
      <c r="V213" s="172"/>
      <c r="W213" s="172"/>
      <c r="X213" s="172"/>
      <c r="Y213" s="172"/>
      <c r="Z213" s="172"/>
      <c r="AA213" s="172"/>
      <c r="AB213" s="172"/>
      <c r="AC213" s="172"/>
      <c r="AD213" s="172"/>
      <c r="AE213" s="172"/>
      <c r="AF213" s="172"/>
      <c r="AG213" s="172"/>
      <c r="AH213" s="172"/>
      <c r="AI213" s="172"/>
      <c r="AJ213" s="172"/>
      <c r="AK213" s="172"/>
      <c r="AL213" s="172"/>
      <c r="AM213" s="172"/>
      <c r="AN213" s="172"/>
      <c r="AO213" s="172"/>
      <c r="AP213" s="172"/>
    </row>
    <row r="214" spans="2:42">
      <c r="B214" s="172"/>
      <c r="C214" s="172"/>
      <c r="D214" s="172"/>
      <c r="E214" s="172"/>
      <c r="F214" s="173"/>
      <c r="G214" s="173"/>
      <c r="H214" s="172"/>
      <c r="I214" s="172"/>
      <c r="J214" s="172"/>
      <c r="K214" s="172"/>
      <c r="L214" s="172"/>
      <c r="M214" s="172"/>
      <c r="N214" s="183"/>
      <c r="O214" s="183"/>
      <c r="P214" s="183"/>
      <c r="Q214" s="183"/>
      <c r="R214" s="183"/>
      <c r="S214" s="183"/>
      <c r="T214" s="172"/>
      <c r="U214" s="172"/>
      <c r="V214" s="172"/>
      <c r="W214" s="172"/>
      <c r="X214" s="172"/>
      <c r="Y214" s="172"/>
      <c r="Z214" s="172"/>
      <c r="AA214" s="172"/>
      <c r="AB214" s="172"/>
      <c r="AC214" s="172"/>
      <c r="AD214" s="172"/>
      <c r="AE214" s="172"/>
      <c r="AF214" s="172"/>
      <c r="AG214" s="172"/>
      <c r="AH214" s="172"/>
      <c r="AI214" s="172"/>
      <c r="AJ214" s="172"/>
      <c r="AK214" s="172"/>
      <c r="AL214" s="172"/>
      <c r="AM214" s="172"/>
      <c r="AN214" s="172"/>
      <c r="AO214" s="172"/>
      <c r="AP214" s="172"/>
    </row>
    <row r="215" spans="2:42">
      <c r="B215" s="172"/>
      <c r="C215" s="172"/>
      <c r="D215" s="172"/>
      <c r="E215" s="172"/>
      <c r="F215" s="173"/>
      <c r="G215" s="173"/>
      <c r="H215" s="172"/>
      <c r="I215" s="172"/>
      <c r="J215" s="172"/>
      <c r="K215" s="172"/>
      <c r="L215" s="172"/>
      <c r="M215" s="172"/>
      <c r="N215" s="183"/>
      <c r="O215" s="183"/>
      <c r="P215" s="183"/>
      <c r="Q215" s="183"/>
      <c r="R215" s="183"/>
      <c r="S215" s="183"/>
      <c r="T215" s="172"/>
      <c r="U215" s="172"/>
      <c r="V215" s="172"/>
      <c r="W215" s="172"/>
      <c r="X215" s="172"/>
      <c r="Y215" s="172"/>
      <c r="Z215" s="172"/>
      <c r="AA215" s="172"/>
      <c r="AB215" s="172"/>
      <c r="AC215" s="172"/>
      <c r="AD215" s="172"/>
      <c r="AE215" s="172"/>
      <c r="AF215" s="172"/>
      <c r="AG215" s="172"/>
      <c r="AH215" s="172"/>
      <c r="AI215" s="172"/>
      <c r="AJ215" s="172"/>
      <c r="AK215" s="172"/>
      <c r="AL215" s="172"/>
      <c r="AM215" s="172"/>
      <c r="AN215" s="172"/>
      <c r="AO215" s="172"/>
      <c r="AP215" s="172"/>
    </row>
    <row r="216" spans="2:42">
      <c r="B216" s="172"/>
      <c r="C216" s="172"/>
      <c r="D216" s="172"/>
      <c r="E216" s="172"/>
      <c r="F216" s="173"/>
      <c r="G216" s="173"/>
      <c r="H216" s="172"/>
      <c r="I216" s="172"/>
      <c r="J216" s="172"/>
      <c r="K216" s="172"/>
      <c r="L216" s="172"/>
      <c r="M216" s="172"/>
      <c r="N216" s="183"/>
      <c r="O216" s="183"/>
      <c r="P216" s="183"/>
      <c r="Q216" s="183"/>
      <c r="R216" s="183"/>
      <c r="S216" s="183"/>
      <c r="T216" s="172"/>
      <c r="U216" s="172"/>
      <c r="V216" s="172"/>
      <c r="W216" s="172"/>
      <c r="X216" s="172"/>
      <c r="Y216" s="172"/>
      <c r="Z216" s="172"/>
      <c r="AA216" s="172"/>
      <c r="AB216" s="172"/>
      <c r="AC216" s="172"/>
      <c r="AD216" s="172"/>
      <c r="AE216" s="172"/>
      <c r="AF216" s="172"/>
      <c r="AG216" s="172"/>
      <c r="AH216" s="172"/>
      <c r="AI216" s="172"/>
      <c r="AJ216" s="172"/>
      <c r="AK216" s="172"/>
      <c r="AL216" s="172"/>
      <c r="AM216" s="172"/>
      <c r="AN216" s="172"/>
      <c r="AO216" s="172"/>
      <c r="AP216" s="172"/>
    </row>
    <row r="217" spans="2:42">
      <c r="B217" s="172"/>
      <c r="C217" s="172"/>
      <c r="D217" s="172"/>
      <c r="E217" s="172"/>
      <c r="F217" s="173"/>
      <c r="G217" s="173"/>
      <c r="H217" s="172"/>
      <c r="I217" s="172"/>
      <c r="J217" s="172"/>
      <c r="K217" s="172"/>
      <c r="L217" s="172"/>
      <c r="M217" s="172"/>
      <c r="N217" s="183"/>
      <c r="O217" s="183"/>
      <c r="P217" s="183"/>
      <c r="Q217" s="183"/>
      <c r="R217" s="183"/>
      <c r="S217" s="183"/>
      <c r="T217" s="172"/>
      <c r="U217" s="172"/>
      <c r="V217" s="172"/>
      <c r="W217" s="172"/>
      <c r="X217" s="172"/>
      <c r="Y217" s="172"/>
      <c r="Z217" s="172"/>
      <c r="AA217" s="172"/>
      <c r="AB217" s="172"/>
      <c r="AC217" s="172"/>
      <c r="AD217" s="172"/>
      <c r="AE217" s="172"/>
      <c r="AF217" s="172"/>
      <c r="AG217" s="172"/>
      <c r="AH217" s="172"/>
      <c r="AI217" s="172"/>
      <c r="AJ217" s="172"/>
      <c r="AK217" s="172"/>
      <c r="AL217" s="172"/>
      <c r="AM217" s="172"/>
      <c r="AN217" s="172"/>
      <c r="AO217" s="172"/>
      <c r="AP217" s="172"/>
    </row>
    <row r="218" spans="2:42">
      <c r="B218" s="172"/>
      <c r="C218" s="172"/>
      <c r="D218" s="172"/>
      <c r="E218" s="172"/>
      <c r="F218" s="173"/>
      <c r="G218" s="173"/>
      <c r="H218" s="172"/>
      <c r="I218" s="172"/>
      <c r="J218" s="172"/>
      <c r="K218" s="172"/>
      <c r="L218" s="172"/>
      <c r="M218" s="172"/>
      <c r="N218" s="183"/>
      <c r="O218" s="183"/>
      <c r="P218" s="183"/>
      <c r="Q218" s="183"/>
      <c r="R218" s="183"/>
      <c r="S218" s="183"/>
      <c r="T218" s="172"/>
      <c r="U218" s="172"/>
      <c r="V218" s="172"/>
      <c r="W218" s="172"/>
      <c r="X218" s="172"/>
      <c r="Y218" s="172"/>
      <c r="Z218" s="172"/>
      <c r="AA218" s="172"/>
      <c r="AB218" s="172"/>
      <c r="AC218" s="172"/>
      <c r="AD218" s="172"/>
      <c r="AE218" s="172"/>
      <c r="AF218" s="172"/>
      <c r="AG218" s="172"/>
      <c r="AH218" s="172"/>
      <c r="AI218" s="172"/>
      <c r="AJ218" s="172"/>
      <c r="AK218" s="172"/>
      <c r="AL218" s="172"/>
      <c r="AM218" s="172"/>
      <c r="AN218" s="172"/>
      <c r="AO218" s="172"/>
      <c r="AP218" s="172"/>
    </row>
    <row r="219" spans="2:42">
      <c r="B219" s="172"/>
      <c r="C219" s="172"/>
      <c r="D219" s="172"/>
      <c r="E219" s="172"/>
      <c r="F219" s="173"/>
      <c r="G219" s="173"/>
      <c r="H219" s="172"/>
      <c r="I219" s="172"/>
      <c r="J219" s="172"/>
      <c r="K219" s="172"/>
      <c r="L219" s="172"/>
      <c r="M219" s="172"/>
      <c r="N219" s="183"/>
      <c r="O219" s="183"/>
      <c r="P219" s="183"/>
      <c r="Q219" s="183"/>
      <c r="R219" s="183"/>
      <c r="S219" s="183"/>
      <c r="T219" s="172"/>
      <c r="U219" s="172"/>
      <c r="V219" s="172"/>
      <c r="W219" s="172"/>
      <c r="X219" s="172"/>
      <c r="Y219" s="172"/>
      <c r="Z219" s="172"/>
      <c r="AA219" s="172"/>
      <c r="AB219" s="172"/>
      <c r="AC219" s="172"/>
      <c r="AD219" s="172"/>
      <c r="AE219" s="172"/>
      <c r="AF219" s="172"/>
      <c r="AG219" s="172"/>
      <c r="AH219" s="172"/>
      <c r="AI219" s="172"/>
      <c r="AJ219" s="172"/>
      <c r="AK219" s="172"/>
      <c r="AL219" s="172"/>
      <c r="AM219" s="172"/>
      <c r="AN219" s="172"/>
      <c r="AO219" s="172"/>
      <c r="AP219" s="172"/>
    </row>
    <row r="220" spans="2:42">
      <c r="B220" s="172"/>
      <c r="C220" s="172"/>
      <c r="D220" s="172"/>
      <c r="E220" s="172"/>
      <c r="F220" s="173"/>
      <c r="G220" s="173"/>
      <c r="H220" s="172"/>
      <c r="I220" s="172"/>
      <c r="J220" s="172"/>
      <c r="K220" s="172"/>
      <c r="L220" s="172"/>
      <c r="M220" s="172"/>
      <c r="N220" s="183"/>
      <c r="O220" s="183"/>
      <c r="P220" s="183"/>
      <c r="Q220" s="183"/>
      <c r="R220" s="183"/>
      <c r="S220" s="183"/>
      <c r="T220" s="172"/>
      <c r="U220" s="172"/>
      <c r="V220" s="172"/>
      <c r="W220" s="172"/>
      <c r="X220" s="172"/>
      <c r="Y220" s="172"/>
      <c r="Z220" s="172"/>
      <c r="AA220" s="172"/>
      <c r="AB220" s="172"/>
      <c r="AC220" s="172"/>
      <c r="AD220" s="172"/>
      <c r="AE220" s="172"/>
      <c r="AF220" s="172"/>
      <c r="AG220" s="172"/>
      <c r="AH220" s="172"/>
      <c r="AI220" s="172"/>
      <c r="AJ220" s="172"/>
      <c r="AK220" s="172"/>
      <c r="AL220" s="172"/>
      <c r="AM220" s="172"/>
      <c r="AN220" s="172"/>
      <c r="AO220" s="172"/>
      <c r="AP220" s="172"/>
    </row>
    <row r="221" spans="2:42">
      <c r="B221" s="172"/>
      <c r="C221" s="172"/>
      <c r="D221" s="172"/>
      <c r="E221" s="172"/>
      <c r="F221" s="173"/>
      <c r="G221" s="173"/>
      <c r="H221" s="172"/>
      <c r="I221" s="172"/>
      <c r="J221" s="172"/>
      <c r="K221" s="172"/>
      <c r="L221" s="172"/>
      <c r="M221" s="172"/>
      <c r="N221" s="183"/>
      <c r="O221" s="183"/>
      <c r="P221" s="183"/>
      <c r="Q221" s="183"/>
      <c r="R221" s="183"/>
      <c r="S221" s="183"/>
      <c r="T221" s="172"/>
      <c r="U221" s="172"/>
      <c r="V221" s="172"/>
      <c r="W221" s="172"/>
      <c r="X221" s="172"/>
      <c r="Y221" s="172"/>
      <c r="Z221" s="172"/>
      <c r="AA221" s="172"/>
      <c r="AB221" s="172"/>
      <c r="AC221" s="172"/>
      <c r="AD221" s="172"/>
      <c r="AE221" s="172"/>
      <c r="AF221" s="172"/>
      <c r="AG221" s="172"/>
      <c r="AH221" s="172"/>
      <c r="AI221" s="172"/>
      <c r="AJ221" s="172"/>
      <c r="AK221" s="172"/>
      <c r="AL221" s="172"/>
      <c r="AM221" s="172"/>
      <c r="AN221" s="172"/>
      <c r="AO221" s="172"/>
      <c r="AP221" s="172"/>
    </row>
    <row r="222" spans="2:42">
      <c r="B222" s="172"/>
      <c r="C222" s="172"/>
      <c r="D222" s="172"/>
      <c r="E222" s="172"/>
      <c r="F222" s="173"/>
      <c r="G222" s="173"/>
      <c r="H222" s="172"/>
      <c r="I222" s="172"/>
      <c r="J222" s="172"/>
      <c r="K222" s="172"/>
      <c r="L222" s="172"/>
      <c r="M222" s="172"/>
      <c r="N222" s="183"/>
      <c r="O222" s="183"/>
      <c r="P222" s="183"/>
      <c r="Q222" s="183"/>
      <c r="R222" s="183"/>
      <c r="S222" s="183"/>
      <c r="T222" s="172"/>
      <c r="U222" s="172"/>
      <c r="V222" s="172"/>
      <c r="W222" s="172"/>
      <c r="X222" s="172"/>
      <c r="Y222" s="172"/>
      <c r="Z222" s="172"/>
      <c r="AA222" s="172"/>
      <c r="AB222" s="172"/>
      <c r="AC222" s="172"/>
      <c r="AD222" s="172"/>
      <c r="AE222" s="172"/>
      <c r="AF222" s="172"/>
      <c r="AG222" s="172"/>
      <c r="AH222" s="172"/>
      <c r="AI222" s="172"/>
      <c r="AJ222" s="172"/>
      <c r="AK222" s="172"/>
      <c r="AL222" s="172"/>
      <c r="AM222" s="172"/>
      <c r="AN222" s="172"/>
      <c r="AO222" s="172"/>
      <c r="AP222" s="172"/>
    </row>
    <row r="223" spans="2:42">
      <c r="B223" s="172"/>
      <c r="C223" s="172"/>
      <c r="D223" s="172"/>
      <c r="E223" s="172"/>
      <c r="F223" s="173"/>
      <c r="G223" s="173"/>
      <c r="H223" s="172"/>
      <c r="I223" s="172"/>
      <c r="J223" s="172"/>
      <c r="K223" s="172"/>
      <c r="L223" s="172"/>
      <c r="M223" s="172"/>
      <c r="N223" s="183"/>
      <c r="O223" s="183"/>
      <c r="P223" s="183"/>
      <c r="Q223" s="183"/>
      <c r="R223" s="183"/>
      <c r="S223" s="183"/>
      <c r="T223" s="172"/>
      <c r="U223" s="172"/>
      <c r="V223" s="172"/>
      <c r="W223" s="172"/>
      <c r="X223" s="172"/>
      <c r="Y223" s="172"/>
      <c r="Z223" s="172"/>
      <c r="AA223" s="172"/>
      <c r="AB223" s="172"/>
      <c r="AC223" s="172"/>
      <c r="AD223" s="172"/>
      <c r="AE223" s="172"/>
      <c r="AF223" s="172"/>
      <c r="AG223" s="172"/>
      <c r="AH223" s="172"/>
      <c r="AI223" s="172"/>
      <c r="AJ223" s="172"/>
      <c r="AK223" s="172"/>
      <c r="AL223" s="172"/>
      <c r="AM223" s="172"/>
      <c r="AN223" s="172"/>
      <c r="AO223" s="172"/>
      <c r="AP223" s="172"/>
    </row>
    <row r="224" spans="2:42">
      <c r="B224" s="172"/>
      <c r="C224" s="172"/>
      <c r="D224" s="172"/>
      <c r="E224" s="172"/>
      <c r="F224" s="173"/>
      <c r="G224" s="173"/>
      <c r="H224" s="172"/>
      <c r="I224" s="172"/>
      <c r="J224" s="172"/>
      <c r="K224" s="172"/>
      <c r="L224" s="172"/>
      <c r="M224" s="172"/>
      <c r="N224" s="183"/>
      <c r="O224" s="183"/>
      <c r="P224" s="183"/>
      <c r="Q224" s="183"/>
      <c r="R224" s="183"/>
      <c r="S224" s="183"/>
      <c r="T224" s="172"/>
      <c r="U224" s="172"/>
      <c r="V224" s="172"/>
      <c r="W224" s="172"/>
      <c r="X224" s="172"/>
      <c r="Y224" s="172"/>
      <c r="Z224" s="172"/>
      <c r="AA224" s="172"/>
      <c r="AB224" s="172"/>
      <c r="AC224" s="172"/>
      <c r="AD224" s="172"/>
      <c r="AE224" s="172"/>
      <c r="AF224" s="172"/>
      <c r="AG224" s="172"/>
      <c r="AH224" s="172"/>
      <c r="AI224" s="172"/>
      <c r="AJ224" s="172"/>
      <c r="AK224" s="172"/>
      <c r="AL224" s="172"/>
      <c r="AM224" s="172"/>
      <c r="AN224" s="172"/>
      <c r="AO224" s="172"/>
      <c r="AP224" s="172"/>
    </row>
    <row r="225" spans="2:42">
      <c r="B225" s="172"/>
      <c r="C225" s="172"/>
      <c r="D225" s="172"/>
      <c r="E225" s="172"/>
      <c r="F225" s="173"/>
      <c r="G225" s="173"/>
      <c r="H225" s="172"/>
      <c r="I225" s="172"/>
      <c r="J225" s="172"/>
      <c r="K225" s="172"/>
      <c r="L225" s="172"/>
      <c r="M225" s="172"/>
      <c r="N225" s="183"/>
      <c r="O225" s="183"/>
      <c r="P225" s="183"/>
      <c r="Q225" s="183"/>
      <c r="R225" s="183"/>
      <c r="S225" s="183"/>
      <c r="T225" s="172"/>
      <c r="U225" s="172"/>
      <c r="V225" s="172"/>
      <c r="W225" s="172"/>
      <c r="X225" s="172"/>
      <c r="Y225" s="172"/>
      <c r="Z225" s="172"/>
      <c r="AA225" s="172"/>
      <c r="AB225" s="172"/>
      <c r="AC225" s="172"/>
      <c r="AD225" s="172"/>
      <c r="AE225" s="172"/>
      <c r="AF225" s="172"/>
      <c r="AG225" s="172"/>
      <c r="AH225" s="172"/>
      <c r="AI225" s="172"/>
      <c r="AJ225" s="172"/>
      <c r="AK225" s="172"/>
      <c r="AL225" s="172"/>
      <c r="AM225" s="172"/>
      <c r="AN225" s="172"/>
      <c r="AO225" s="172"/>
      <c r="AP225" s="172"/>
    </row>
    <row r="226" spans="2:42">
      <c r="B226" s="172"/>
      <c r="C226" s="172"/>
      <c r="D226" s="172"/>
      <c r="E226" s="172"/>
      <c r="F226" s="173"/>
      <c r="G226" s="173"/>
      <c r="H226" s="172"/>
      <c r="I226" s="172"/>
      <c r="J226" s="172"/>
      <c r="K226" s="172"/>
      <c r="L226" s="172"/>
      <c r="M226" s="172"/>
      <c r="N226" s="183"/>
      <c r="O226" s="183"/>
      <c r="P226" s="183"/>
      <c r="Q226" s="183"/>
      <c r="R226" s="183"/>
      <c r="S226" s="183"/>
      <c r="T226" s="172"/>
      <c r="U226" s="172"/>
      <c r="V226" s="172"/>
      <c r="W226" s="172"/>
      <c r="X226" s="172"/>
      <c r="Y226" s="172"/>
      <c r="Z226" s="172"/>
      <c r="AA226" s="172"/>
      <c r="AB226" s="172"/>
      <c r="AC226" s="172"/>
      <c r="AD226" s="172"/>
      <c r="AE226" s="172"/>
      <c r="AF226" s="172"/>
      <c r="AG226" s="172"/>
      <c r="AH226" s="172"/>
      <c r="AI226" s="172"/>
      <c r="AJ226" s="172"/>
      <c r="AK226" s="172"/>
      <c r="AL226" s="172"/>
      <c r="AM226" s="172"/>
      <c r="AN226" s="172"/>
      <c r="AO226" s="172"/>
      <c r="AP226" s="172"/>
    </row>
    <row r="227" spans="2:42">
      <c r="B227" s="172"/>
      <c r="C227" s="172"/>
      <c r="D227" s="172"/>
      <c r="E227" s="172"/>
      <c r="F227" s="173"/>
      <c r="G227" s="173"/>
      <c r="H227" s="172"/>
      <c r="I227" s="172"/>
      <c r="J227" s="172"/>
      <c r="K227" s="172"/>
      <c r="L227" s="172"/>
      <c r="M227" s="172"/>
      <c r="N227" s="183"/>
      <c r="O227" s="183"/>
      <c r="P227" s="183"/>
      <c r="Q227" s="183"/>
      <c r="R227" s="183"/>
      <c r="S227" s="183"/>
      <c r="T227" s="172"/>
      <c r="U227" s="172"/>
      <c r="V227" s="172"/>
      <c r="W227" s="172"/>
      <c r="X227" s="172"/>
      <c r="Y227" s="172"/>
      <c r="Z227" s="172"/>
      <c r="AA227" s="172"/>
      <c r="AB227" s="172"/>
      <c r="AC227" s="172"/>
      <c r="AD227" s="172"/>
      <c r="AE227" s="172"/>
      <c r="AF227" s="172"/>
      <c r="AG227" s="172"/>
      <c r="AH227" s="172"/>
      <c r="AI227" s="172"/>
      <c r="AJ227" s="172"/>
      <c r="AK227" s="172"/>
      <c r="AL227" s="172"/>
      <c r="AM227" s="172"/>
      <c r="AN227" s="172"/>
      <c r="AO227" s="172"/>
      <c r="AP227" s="172"/>
    </row>
    <row r="228" spans="2:42">
      <c r="B228" s="172"/>
      <c r="C228" s="172"/>
      <c r="D228" s="172"/>
      <c r="E228" s="172"/>
      <c r="F228" s="173"/>
      <c r="G228" s="173"/>
      <c r="H228" s="172"/>
      <c r="I228" s="172"/>
      <c r="J228" s="172"/>
      <c r="K228" s="172"/>
      <c r="L228" s="172"/>
      <c r="M228" s="172"/>
      <c r="N228" s="183"/>
      <c r="O228" s="183"/>
      <c r="P228" s="183"/>
      <c r="Q228" s="183"/>
      <c r="R228" s="183"/>
      <c r="S228" s="183"/>
      <c r="T228" s="172"/>
      <c r="U228" s="172"/>
      <c r="V228" s="172"/>
      <c r="W228" s="172"/>
      <c r="X228" s="172"/>
      <c r="Y228" s="172"/>
      <c r="Z228" s="172"/>
      <c r="AA228" s="172"/>
      <c r="AB228" s="172"/>
      <c r="AC228" s="172"/>
      <c r="AD228" s="172"/>
      <c r="AE228" s="172"/>
      <c r="AF228" s="172"/>
      <c r="AG228" s="172"/>
      <c r="AH228" s="172"/>
      <c r="AI228" s="172"/>
      <c r="AJ228" s="172"/>
      <c r="AK228" s="172"/>
      <c r="AL228" s="172"/>
      <c r="AM228" s="172"/>
      <c r="AN228" s="172"/>
      <c r="AO228" s="172"/>
      <c r="AP228" s="172"/>
    </row>
    <row r="229" spans="2:42">
      <c r="B229" s="172"/>
      <c r="C229" s="172"/>
      <c r="D229" s="172"/>
      <c r="E229" s="172"/>
      <c r="F229" s="173"/>
      <c r="G229" s="173"/>
      <c r="H229" s="172"/>
      <c r="I229" s="172"/>
      <c r="J229" s="172"/>
      <c r="K229" s="172"/>
      <c r="L229" s="172"/>
      <c r="M229" s="172"/>
      <c r="N229" s="183"/>
      <c r="O229" s="183"/>
      <c r="P229" s="183"/>
      <c r="Q229" s="183"/>
      <c r="R229" s="183"/>
      <c r="S229" s="183"/>
      <c r="T229" s="172"/>
      <c r="U229" s="172"/>
      <c r="V229" s="172"/>
      <c r="W229" s="172"/>
      <c r="X229" s="172"/>
      <c r="Y229" s="172"/>
      <c r="Z229" s="172"/>
      <c r="AA229" s="172"/>
      <c r="AB229" s="172"/>
      <c r="AC229" s="172"/>
      <c r="AD229" s="172"/>
      <c r="AE229" s="172"/>
      <c r="AF229" s="172"/>
      <c r="AG229" s="172"/>
      <c r="AH229" s="172"/>
      <c r="AI229" s="172"/>
      <c r="AJ229" s="172"/>
      <c r="AK229" s="172"/>
      <c r="AL229" s="172"/>
      <c r="AM229" s="172"/>
      <c r="AN229" s="172"/>
      <c r="AO229" s="172"/>
      <c r="AP229" s="172"/>
    </row>
    <row r="230" spans="2:42">
      <c r="B230" s="172"/>
      <c r="C230" s="172"/>
      <c r="D230" s="172"/>
      <c r="E230" s="172"/>
      <c r="F230" s="173"/>
      <c r="G230" s="173"/>
      <c r="H230" s="172"/>
      <c r="I230" s="172"/>
      <c r="J230" s="172"/>
      <c r="K230" s="172"/>
      <c r="L230" s="172"/>
      <c r="M230" s="172"/>
      <c r="N230" s="183"/>
      <c r="O230" s="183"/>
      <c r="P230" s="183"/>
      <c r="Q230" s="183"/>
      <c r="R230" s="183"/>
      <c r="S230" s="183"/>
      <c r="T230" s="172"/>
      <c r="U230" s="172"/>
      <c r="V230" s="172"/>
      <c r="W230" s="172"/>
      <c r="X230" s="172"/>
      <c r="Y230" s="172"/>
      <c r="Z230" s="172"/>
      <c r="AA230" s="172"/>
      <c r="AB230" s="172"/>
      <c r="AC230" s="172"/>
      <c r="AD230" s="172"/>
      <c r="AE230" s="172"/>
      <c r="AF230" s="172"/>
      <c r="AG230" s="172"/>
      <c r="AH230" s="172"/>
      <c r="AI230" s="172"/>
      <c r="AJ230" s="172"/>
      <c r="AK230" s="172"/>
      <c r="AL230" s="172"/>
      <c r="AM230" s="172"/>
      <c r="AN230" s="172"/>
      <c r="AO230" s="172"/>
      <c r="AP230" s="172"/>
    </row>
    <row r="231" spans="2:42">
      <c r="B231" s="172"/>
      <c r="C231" s="172"/>
      <c r="D231" s="172"/>
      <c r="E231" s="172"/>
      <c r="F231" s="173"/>
      <c r="G231" s="173"/>
      <c r="H231" s="172"/>
      <c r="I231" s="172"/>
      <c r="J231" s="172"/>
      <c r="K231" s="172"/>
      <c r="L231" s="172"/>
      <c r="M231" s="172"/>
      <c r="N231" s="183"/>
      <c r="O231" s="183"/>
      <c r="P231" s="183"/>
      <c r="Q231" s="183"/>
      <c r="R231" s="183"/>
      <c r="S231" s="183"/>
      <c r="T231" s="172"/>
      <c r="U231" s="172"/>
      <c r="V231" s="172"/>
      <c r="W231" s="172"/>
      <c r="X231" s="172"/>
      <c r="Y231" s="172"/>
      <c r="Z231" s="172"/>
      <c r="AA231" s="172"/>
      <c r="AB231" s="172"/>
      <c r="AC231" s="172"/>
      <c r="AD231" s="172"/>
      <c r="AE231" s="172"/>
      <c r="AF231" s="172"/>
      <c r="AG231" s="172"/>
      <c r="AH231" s="172"/>
      <c r="AI231" s="172"/>
      <c r="AJ231" s="172"/>
      <c r="AK231" s="172"/>
      <c r="AL231" s="172"/>
      <c r="AM231" s="172"/>
      <c r="AN231" s="172"/>
      <c r="AO231" s="172"/>
      <c r="AP231" s="172"/>
    </row>
    <row r="232" spans="2:42">
      <c r="B232" s="172"/>
      <c r="C232" s="172"/>
      <c r="D232" s="172"/>
      <c r="E232" s="172"/>
      <c r="F232" s="173"/>
      <c r="G232" s="173"/>
      <c r="H232" s="172"/>
      <c r="I232" s="172"/>
      <c r="J232" s="172"/>
      <c r="K232" s="172"/>
      <c r="L232" s="172"/>
      <c r="M232" s="172"/>
      <c r="N232" s="183"/>
      <c r="O232" s="183"/>
      <c r="P232" s="183"/>
      <c r="Q232" s="183"/>
      <c r="R232" s="183"/>
      <c r="S232" s="183"/>
      <c r="T232" s="172"/>
      <c r="U232" s="172"/>
      <c r="V232" s="172"/>
      <c r="W232" s="172"/>
      <c r="X232" s="172"/>
      <c r="Y232" s="172"/>
      <c r="Z232" s="172"/>
      <c r="AA232" s="172"/>
      <c r="AB232" s="172"/>
      <c r="AC232" s="172"/>
      <c r="AD232" s="172"/>
      <c r="AE232" s="172"/>
      <c r="AF232" s="172"/>
      <c r="AG232" s="172"/>
      <c r="AH232" s="172"/>
      <c r="AI232" s="172"/>
      <c r="AJ232" s="172"/>
      <c r="AK232" s="172"/>
      <c r="AL232" s="172"/>
      <c r="AM232" s="172"/>
      <c r="AN232" s="172"/>
      <c r="AO232" s="172"/>
      <c r="AP232" s="172"/>
    </row>
    <row r="233" spans="2:42">
      <c r="B233" s="172"/>
      <c r="C233" s="172"/>
      <c r="D233" s="172"/>
      <c r="E233" s="172"/>
      <c r="F233" s="173"/>
      <c r="G233" s="173"/>
      <c r="H233" s="172"/>
      <c r="I233" s="172"/>
      <c r="J233" s="172"/>
      <c r="K233" s="172"/>
      <c r="L233" s="172"/>
      <c r="M233" s="172"/>
      <c r="N233" s="183"/>
      <c r="O233" s="183"/>
      <c r="P233" s="183"/>
      <c r="Q233" s="183"/>
      <c r="R233" s="183"/>
      <c r="S233" s="183"/>
      <c r="T233" s="172"/>
      <c r="U233" s="172"/>
      <c r="V233" s="172"/>
      <c r="W233" s="172"/>
      <c r="X233" s="172"/>
      <c r="Y233" s="172"/>
      <c r="Z233" s="172"/>
      <c r="AA233" s="172"/>
      <c r="AB233" s="172"/>
      <c r="AC233" s="172"/>
      <c r="AD233" s="172"/>
      <c r="AE233" s="172"/>
      <c r="AF233" s="172"/>
      <c r="AG233" s="172"/>
      <c r="AH233" s="172"/>
      <c r="AI233" s="172"/>
      <c r="AJ233" s="172"/>
      <c r="AK233" s="172"/>
      <c r="AL233" s="172"/>
      <c r="AM233" s="172"/>
      <c r="AN233" s="172"/>
      <c r="AO233" s="172"/>
      <c r="AP233" s="172"/>
    </row>
    <row r="234" spans="2:42">
      <c r="B234" s="172"/>
      <c r="C234" s="172"/>
      <c r="D234" s="172"/>
      <c r="E234" s="172"/>
      <c r="F234" s="173"/>
      <c r="G234" s="173"/>
      <c r="H234" s="172"/>
      <c r="I234" s="172"/>
      <c r="J234" s="172"/>
      <c r="K234" s="172"/>
      <c r="L234" s="172"/>
      <c r="M234" s="172"/>
      <c r="N234" s="183"/>
      <c r="O234" s="183"/>
      <c r="P234" s="183"/>
      <c r="Q234" s="183"/>
      <c r="R234" s="183"/>
      <c r="S234" s="183"/>
      <c r="T234" s="172"/>
      <c r="U234" s="172"/>
      <c r="V234" s="172"/>
      <c r="W234" s="172"/>
      <c r="X234" s="172"/>
      <c r="Y234" s="172"/>
      <c r="Z234" s="172"/>
      <c r="AA234" s="172"/>
      <c r="AB234" s="172"/>
      <c r="AC234" s="172"/>
      <c r="AD234" s="172"/>
      <c r="AE234" s="172"/>
      <c r="AF234" s="172"/>
      <c r="AG234" s="172"/>
      <c r="AH234" s="172"/>
      <c r="AI234" s="172"/>
      <c r="AJ234" s="172"/>
      <c r="AK234" s="172"/>
      <c r="AL234" s="172"/>
      <c r="AM234" s="172"/>
      <c r="AN234" s="172"/>
      <c r="AO234" s="172"/>
      <c r="AP234" s="172"/>
    </row>
    <row r="235" spans="2:42">
      <c r="B235" s="172"/>
      <c r="C235" s="172"/>
      <c r="D235" s="172"/>
      <c r="E235" s="172"/>
      <c r="F235" s="173"/>
      <c r="G235" s="173"/>
      <c r="H235" s="172"/>
      <c r="I235" s="172"/>
      <c r="J235" s="172"/>
      <c r="K235" s="172"/>
      <c r="L235" s="172"/>
      <c r="M235" s="172"/>
      <c r="N235" s="183"/>
      <c r="O235" s="183"/>
      <c r="P235" s="183"/>
      <c r="Q235" s="183"/>
      <c r="R235" s="183"/>
      <c r="S235" s="183"/>
      <c r="T235" s="172"/>
      <c r="U235" s="172"/>
      <c r="V235" s="172"/>
      <c r="W235" s="172"/>
      <c r="X235" s="172"/>
      <c r="Y235" s="172"/>
      <c r="Z235" s="172"/>
      <c r="AA235" s="172"/>
      <c r="AB235" s="172"/>
      <c r="AC235" s="172"/>
      <c r="AD235" s="172"/>
      <c r="AE235" s="172"/>
      <c r="AF235" s="172"/>
      <c r="AG235" s="172"/>
      <c r="AH235" s="172"/>
      <c r="AI235" s="172"/>
      <c r="AJ235" s="172"/>
      <c r="AK235" s="172"/>
      <c r="AL235" s="172"/>
      <c r="AM235" s="172"/>
      <c r="AN235" s="172"/>
      <c r="AO235" s="172"/>
      <c r="AP235" s="172"/>
    </row>
    <row r="236" spans="2:42">
      <c r="B236" s="172"/>
      <c r="C236" s="172"/>
      <c r="D236" s="172"/>
      <c r="E236" s="172"/>
      <c r="F236" s="173"/>
      <c r="G236" s="173"/>
      <c r="H236" s="172"/>
      <c r="I236" s="172"/>
      <c r="J236" s="172"/>
      <c r="K236" s="172"/>
      <c r="L236" s="172"/>
      <c r="M236" s="172"/>
      <c r="N236" s="183"/>
      <c r="O236" s="183"/>
      <c r="P236" s="183"/>
      <c r="Q236" s="183"/>
      <c r="R236" s="183"/>
      <c r="S236" s="183"/>
      <c r="T236" s="172"/>
      <c r="U236" s="172"/>
      <c r="V236" s="172"/>
      <c r="W236" s="172"/>
      <c r="X236" s="172"/>
      <c r="Y236" s="172"/>
      <c r="Z236" s="172"/>
      <c r="AA236" s="172"/>
      <c r="AB236" s="172"/>
      <c r="AC236" s="172"/>
      <c r="AD236" s="172"/>
      <c r="AE236" s="172"/>
      <c r="AF236" s="172"/>
      <c r="AG236" s="172"/>
      <c r="AH236" s="172"/>
      <c r="AI236" s="172"/>
      <c r="AJ236" s="172"/>
      <c r="AK236" s="172"/>
      <c r="AL236" s="172"/>
      <c r="AM236" s="172"/>
      <c r="AN236" s="172"/>
      <c r="AO236" s="172"/>
      <c r="AP236" s="172"/>
    </row>
    <row r="237" spans="2:42">
      <c r="B237" s="172"/>
      <c r="C237" s="172"/>
      <c r="D237" s="172"/>
      <c r="E237" s="172"/>
      <c r="F237" s="173"/>
      <c r="G237" s="173"/>
      <c r="H237" s="172"/>
      <c r="I237" s="172"/>
      <c r="J237" s="172"/>
      <c r="K237" s="172"/>
      <c r="L237" s="172"/>
      <c r="M237" s="172"/>
      <c r="N237" s="183"/>
      <c r="O237" s="183"/>
      <c r="P237" s="183"/>
      <c r="Q237" s="183"/>
      <c r="R237" s="183"/>
      <c r="S237" s="183"/>
      <c r="T237" s="172"/>
      <c r="U237" s="172"/>
      <c r="V237" s="172"/>
      <c r="W237" s="172"/>
      <c r="X237" s="172"/>
      <c r="Y237" s="172"/>
      <c r="Z237" s="172"/>
      <c r="AA237" s="172"/>
      <c r="AB237" s="172"/>
      <c r="AC237" s="172"/>
      <c r="AD237" s="172"/>
      <c r="AE237" s="172"/>
      <c r="AF237" s="172"/>
      <c r="AG237" s="172"/>
      <c r="AH237" s="172"/>
      <c r="AI237" s="172"/>
      <c r="AJ237" s="172"/>
      <c r="AK237" s="172"/>
      <c r="AL237" s="172"/>
      <c r="AM237" s="172"/>
      <c r="AN237" s="172"/>
      <c r="AO237" s="172"/>
      <c r="AP237" s="172"/>
    </row>
    <row r="238" spans="2:42">
      <c r="B238" s="172"/>
      <c r="C238" s="172"/>
      <c r="D238" s="172"/>
      <c r="E238" s="172"/>
      <c r="F238" s="173"/>
      <c r="G238" s="173"/>
      <c r="H238" s="172"/>
      <c r="I238" s="172"/>
      <c r="J238" s="172"/>
      <c r="K238" s="172"/>
      <c r="L238" s="172"/>
      <c r="M238" s="172"/>
      <c r="N238" s="183"/>
      <c r="O238" s="183"/>
      <c r="P238" s="183"/>
      <c r="Q238" s="183"/>
      <c r="R238" s="183"/>
      <c r="S238" s="183"/>
      <c r="T238" s="172"/>
      <c r="U238" s="172"/>
      <c r="V238" s="172"/>
      <c r="W238" s="172"/>
      <c r="X238" s="172"/>
      <c r="Y238" s="172"/>
      <c r="Z238" s="172"/>
      <c r="AA238" s="172"/>
      <c r="AB238" s="172"/>
      <c r="AC238" s="172"/>
      <c r="AD238" s="172"/>
      <c r="AE238" s="172"/>
      <c r="AF238" s="172"/>
      <c r="AG238" s="172"/>
      <c r="AH238" s="172"/>
      <c r="AI238" s="172"/>
      <c r="AJ238" s="172"/>
      <c r="AK238" s="172"/>
      <c r="AL238" s="172"/>
      <c r="AM238" s="172"/>
      <c r="AN238" s="172"/>
      <c r="AO238" s="172"/>
      <c r="AP238" s="172"/>
    </row>
    <row r="239" spans="2:42">
      <c r="B239" s="172"/>
      <c r="C239" s="172"/>
      <c r="D239" s="172"/>
      <c r="E239" s="172"/>
      <c r="F239" s="173"/>
      <c r="G239" s="173"/>
      <c r="H239" s="172"/>
      <c r="I239" s="172"/>
      <c r="J239" s="172"/>
      <c r="K239" s="172"/>
      <c r="L239" s="172"/>
      <c r="M239" s="172"/>
      <c r="N239" s="183"/>
      <c r="O239" s="183"/>
      <c r="P239" s="183"/>
      <c r="Q239" s="183"/>
      <c r="R239" s="183"/>
      <c r="S239" s="183"/>
      <c r="T239" s="172"/>
      <c r="U239" s="172"/>
      <c r="V239" s="172"/>
      <c r="W239" s="172"/>
      <c r="X239" s="172"/>
      <c r="Y239" s="172"/>
      <c r="Z239" s="172"/>
      <c r="AA239" s="172"/>
      <c r="AB239" s="172"/>
      <c r="AC239" s="172"/>
      <c r="AD239" s="172"/>
      <c r="AE239" s="172"/>
      <c r="AF239" s="172"/>
      <c r="AG239" s="172"/>
      <c r="AH239" s="172"/>
      <c r="AI239" s="172"/>
      <c r="AJ239" s="172"/>
      <c r="AK239" s="172"/>
      <c r="AL239" s="172"/>
      <c r="AM239" s="172"/>
      <c r="AN239" s="172"/>
      <c r="AO239" s="172"/>
      <c r="AP239" s="172"/>
    </row>
    <row r="240" spans="2:42">
      <c r="B240" s="172"/>
      <c r="C240" s="172"/>
      <c r="D240" s="172"/>
      <c r="E240" s="172"/>
      <c r="F240" s="173"/>
      <c r="G240" s="173"/>
      <c r="H240" s="172"/>
      <c r="I240" s="172"/>
      <c r="J240" s="172"/>
      <c r="K240" s="172"/>
      <c r="L240" s="172"/>
      <c r="M240" s="172"/>
      <c r="N240" s="183"/>
      <c r="O240" s="183"/>
      <c r="P240" s="183"/>
      <c r="Q240" s="183"/>
      <c r="R240" s="183"/>
      <c r="S240" s="183"/>
      <c r="T240" s="172"/>
      <c r="U240" s="172"/>
      <c r="V240" s="172"/>
      <c r="W240" s="172"/>
      <c r="X240" s="172"/>
      <c r="Y240" s="172"/>
      <c r="Z240" s="172"/>
      <c r="AA240" s="172"/>
      <c r="AB240" s="172"/>
      <c r="AC240" s="172"/>
      <c r="AD240" s="172"/>
      <c r="AE240" s="172"/>
      <c r="AF240" s="172"/>
      <c r="AG240" s="172"/>
      <c r="AH240" s="172"/>
      <c r="AI240" s="172"/>
      <c r="AJ240" s="172"/>
      <c r="AK240" s="172"/>
      <c r="AL240" s="172"/>
      <c r="AM240" s="172"/>
      <c r="AN240" s="172"/>
      <c r="AO240" s="172"/>
      <c r="AP240" s="172"/>
    </row>
    <row r="241" spans="2:42">
      <c r="B241" s="172"/>
      <c r="C241" s="172"/>
      <c r="D241" s="172"/>
      <c r="E241" s="172"/>
      <c r="F241" s="173"/>
      <c r="G241" s="173"/>
      <c r="H241" s="172"/>
      <c r="I241" s="172"/>
      <c r="J241" s="172"/>
      <c r="K241" s="172"/>
      <c r="L241" s="172"/>
      <c r="M241" s="172"/>
      <c r="N241" s="183"/>
      <c r="O241" s="183"/>
      <c r="P241" s="183"/>
      <c r="Q241" s="183"/>
      <c r="R241" s="183"/>
      <c r="S241" s="183"/>
      <c r="T241" s="172"/>
      <c r="U241" s="172"/>
      <c r="V241" s="172"/>
      <c r="W241" s="172"/>
      <c r="X241" s="172"/>
      <c r="Y241" s="172"/>
      <c r="Z241" s="172"/>
      <c r="AA241" s="172"/>
      <c r="AB241" s="172"/>
      <c r="AC241" s="172"/>
      <c r="AD241" s="172"/>
      <c r="AE241" s="172"/>
      <c r="AF241" s="172"/>
      <c r="AG241" s="172"/>
      <c r="AH241" s="172"/>
      <c r="AI241" s="172"/>
      <c r="AJ241" s="172"/>
      <c r="AK241" s="172"/>
      <c r="AL241" s="172"/>
      <c r="AM241" s="172"/>
      <c r="AN241" s="172"/>
      <c r="AO241" s="172"/>
      <c r="AP241" s="172"/>
    </row>
    <row r="242" spans="2:42">
      <c r="B242" s="172"/>
      <c r="C242" s="172"/>
      <c r="D242" s="172"/>
      <c r="E242" s="172"/>
      <c r="F242" s="173"/>
      <c r="G242" s="173"/>
      <c r="H242" s="172"/>
      <c r="I242" s="172"/>
      <c r="J242" s="172"/>
      <c r="K242" s="172"/>
      <c r="L242" s="172"/>
      <c r="M242" s="172"/>
      <c r="N242" s="183"/>
      <c r="O242" s="183"/>
      <c r="P242" s="183"/>
      <c r="Q242" s="183"/>
      <c r="R242" s="183"/>
      <c r="S242" s="183"/>
      <c r="T242" s="172"/>
      <c r="U242" s="172"/>
      <c r="V242" s="172"/>
      <c r="W242" s="172"/>
      <c r="X242" s="172"/>
      <c r="Y242" s="172"/>
      <c r="Z242" s="172"/>
      <c r="AA242" s="172"/>
      <c r="AB242" s="172"/>
      <c r="AC242" s="172"/>
      <c r="AD242" s="172"/>
      <c r="AE242" s="172"/>
      <c r="AF242" s="172"/>
      <c r="AG242" s="172"/>
      <c r="AH242" s="172"/>
      <c r="AI242" s="172"/>
      <c r="AJ242" s="172"/>
      <c r="AK242" s="172"/>
      <c r="AL242" s="172"/>
      <c r="AM242" s="172"/>
      <c r="AN242" s="172"/>
      <c r="AO242" s="172"/>
      <c r="AP242" s="172"/>
    </row>
    <row r="243" spans="2:42">
      <c r="Q243" s="183"/>
      <c r="R243" s="183"/>
      <c r="S243" s="183"/>
      <c r="T243" s="172"/>
      <c r="U243" s="172"/>
      <c r="V243" s="172"/>
      <c r="W243" s="172"/>
      <c r="X243" s="172"/>
      <c r="Y243" s="172"/>
      <c r="Z243" s="172"/>
      <c r="AA243" s="172"/>
      <c r="AB243" s="172"/>
      <c r="AC243" s="172"/>
      <c r="AD243" s="172"/>
      <c r="AE243" s="172"/>
      <c r="AF243" s="172"/>
      <c r="AG243" s="172"/>
      <c r="AH243" s="172"/>
      <c r="AI243" s="172"/>
      <c r="AJ243" s="172"/>
      <c r="AK243" s="172"/>
      <c r="AL243" s="172"/>
      <c r="AM243" s="172"/>
      <c r="AN243" s="172"/>
      <c r="AO243" s="172"/>
      <c r="AP243" s="172"/>
    </row>
    <row r="244" spans="2:42">
      <c r="Q244" s="183"/>
      <c r="R244" s="183"/>
      <c r="S244" s="183"/>
      <c r="T244" s="172"/>
      <c r="U244" s="172"/>
      <c r="V244" s="172"/>
      <c r="W244" s="172"/>
      <c r="X244" s="172"/>
      <c r="Y244" s="172"/>
      <c r="Z244" s="172"/>
      <c r="AA244" s="172"/>
      <c r="AB244" s="172"/>
      <c r="AC244" s="172"/>
      <c r="AD244" s="172"/>
      <c r="AE244" s="172"/>
      <c r="AF244" s="172"/>
      <c r="AG244" s="172"/>
      <c r="AH244" s="172"/>
      <c r="AI244" s="172"/>
      <c r="AJ244" s="172"/>
      <c r="AK244" s="172"/>
      <c r="AL244" s="172"/>
      <c r="AM244" s="172"/>
      <c r="AN244" s="172"/>
      <c r="AO244" s="172"/>
      <c r="AP244" s="172"/>
    </row>
    <row r="245" spans="2:42">
      <c r="Q245" s="183"/>
      <c r="R245" s="183"/>
      <c r="S245" s="183"/>
      <c r="T245" s="172"/>
      <c r="U245" s="172"/>
      <c r="V245" s="172"/>
      <c r="W245" s="172"/>
      <c r="X245" s="172"/>
      <c r="Y245" s="172"/>
      <c r="Z245" s="172"/>
      <c r="AA245" s="172"/>
      <c r="AB245" s="172"/>
      <c r="AC245" s="172"/>
      <c r="AD245" s="172"/>
      <c r="AE245" s="172"/>
      <c r="AF245" s="172"/>
      <c r="AG245" s="172"/>
      <c r="AH245" s="172"/>
      <c r="AI245" s="172"/>
      <c r="AJ245" s="172"/>
      <c r="AK245" s="172"/>
      <c r="AL245" s="172"/>
      <c r="AM245" s="172"/>
      <c r="AN245" s="172"/>
      <c r="AO245" s="172"/>
      <c r="AP245" s="172"/>
    </row>
    <row r="246" spans="2:42">
      <c r="Q246" s="183"/>
      <c r="R246" s="183"/>
      <c r="S246" s="183"/>
      <c r="T246" s="172"/>
      <c r="U246" s="172"/>
      <c r="V246" s="172"/>
      <c r="W246" s="172"/>
      <c r="X246" s="172"/>
      <c r="Y246" s="172"/>
      <c r="Z246" s="172"/>
      <c r="AA246" s="172"/>
      <c r="AB246" s="172"/>
      <c r="AC246" s="172"/>
      <c r="AD246" s="172"/>
      <c r="AE246" s="172"/>
      <c r="AF246" s="172"/>
      <c r="AG246" s="172"/>
      <c r="AH246" s="172"/>
      <c r="AI246" s="172"/>
      <c r="AJ246" s="172"/>
      <c r="AK246" s="172"/>
      <c r="AL246" s="172"/>
      <c r="AM246" s="172"/>
      <c r="AN246" s="172"/>
      <c r="AO246" s="172"/>
      <c r="AP246" s="172"/>
    </row>
    <row r="247" spans="2:42">
      <c r="Q247" s="183"/>
      <c r="R247" s="183"/>
      <c r="S247" s="183"/>
      <c r="T247" s="172"/>
      <c r="U247" s="172"/>
      <c r="V247" s="172"/>
      <c r="W247" s="172"/>
      <c r="X247" s="172"/>
      <c r="Y247" s="172"/>
      <c r="Z247" s="172"/>
      <c r="AA247" s="172"/>
      <c r="AB247" s="172"/>
      <c r="AC247" s="172"/>
      <c r="AD247" s="172"/>
      <c r="AE247" s="172"/>
      <c r="AF247" s="172"/>
      <c r="AG247" s="172"/>
      <c r="AH247" s="172"/>
      <c r="AI247" s="172"/>
      <c r="AJ247" s="172"/>
      <c r="AK247" s="172"/>
      <c r="AL247" s="172"/>
      <c r="AM247" s="172"/>
      <c r="AN247" s="172"/>
      <c r="AO247" s="172"/>
      <c r="AP247" s="172"/>
    </row>
    <row r="248" spans="2:42">
      <c r="Q248" s="183"/>
      <c r="R248" s="183"/>
      <c r="S248" s="183"/>
      <c r="T248" s="172"/>
      <c r="U248" s="172"/>
      <c r="V248" s="172"/>
      <c r="W248" s="172"/>
      <c r="X248" s="172"/>
      <c r="Y248" s="172"/>
      <c r="Z248" s="172"/>
      <c r="AA248" s="172"/>
      <c r="AB248" s="172"/>
      <c r="AC248" s="172"/>
      <c r="AD248" s="172"/>
      <c r="AE248" s="172"/>
      <c r="AF248" s="172"/>
      <c r="AG248" s="172"/>
      <c r="AH248" s="172"/>
      <c r="AI248" s="172"/>
      <c r="AJ248" s="172"/>
      <c r="AK248" s="172"/>
      <c r="AL248" s="172"/>
      <c r="AM248" s="172"/>
      <c r="AN248" s="172"/>
      <c r="AO248" s="172"/>
      <c r="AP248" s="172"/>
    </row>
    <row r="249" spans="2:42">
      <c r="Q249" s="183"/>
      <c r="R249" s="183"/>
      <c r="S249" s="183"/>
      <c r="T249" s="172"/>
      <c r="U249" s="172"/>
      <c r="V249" s="172"/>
      <c r="W249" s="172"/>
      <c r="X249" s="172"/>
      <c r="Y249" s="172"/>
      <c r="Z249" s="172"/>
      <c r="AA249" s="172"/>
      <c r="AB249" s="172"/>
      <c r="AC249" s="172"/>
      <c r="AD249" s="172"/>
      <c r="AE249" s="172"/>
      <c r="AF249" s="172"/>
      <c r="AG249" s="172"/>
      <c r="AH249" s="172"/>
      <c r="AI249" s="172"/>
      <c r="AJ249" s="172"/>
      <c r="AK249" s="172"/>
      <c r="AL249" s="172"/>
      <c r="AM249" s="172"/>
      <c r="AN249" s="172"/>
      <c r="AO249" s="172"/>
      <c r="AP249" s="172"/>
    </row>
    <row r="250" spans="2:42">
      <c r="Q250" s="183"/>
      <c r="R250" s="183"/>
      <c r="S250" s="183"/>
      <c r="T250" s="172"/>
      <c r="U250" s="172"/>
      <c r="V250" s="172"/>
      <c r="W250" s="172"/>
      <c r="X250" s="172"/>
      <c r="Y250" s="172"/>
      <c r="Z250" s="172"/>
      <c r="AA250" s="172"/>
      <c r="AB250" s="172"/>
      <c r="AC250" s="172"/>
      <c r="AD250" s="172"/>
      <c r="AE250" s="172"/>
      <c r="AF250" s="172"/>
      <c r="AG250" s="172"/>
      <c r="AH250" s="172"/>
      <c r="AI250" s="172"/>
      <c r="AJ250" s="172"/>
      <c r="AK250" s="172"/>
      <c r="AL250" s="172"/>
      <c r="AM250" s="172"/>
      <c r="AN250" s="172"/>
      <c r="AO250" s="172"/>
      <c r="AP250" s="172"/>
    </row>
    <row r="251" spans="2:42">
      <c r="Q251" s="183"/>
      <c r="R251" s="183"/>
      <c r="S251" s="183"/>
      <c r="T251" s="172"/>
      <c r="U251" s="172"/>
      <c r="V251" s="172"/>
      <c r="W251" s="172"/>
      <c r="X251" s="172"/>
      <c r="Y251" s="172"/>
      <c r="Z251" s="172"/>
      <c r="AA251" s="172"/>
      <c r="AB251" s="172"/>
      <c r="AC251" s="172"/>
      <c r="AD251" s="172"/>
      <c r="AE251" s="172"/>
      <c r="AF251" s="172"/>
      <c r="AG251" s="172"/>
      <c r="AH251" s="172"/>
      <c r="AI251" s="172"/>
      <c r="AJ251" s="172"/>
      <c r="AK251" s="172"/>
      <c r="AL251" s="172"/>
      <c r="AM251" s="172"/>
      <c r="AN251" s="172"/>
      <c r="AO251" s="172"/>
      <c r="AP251" s="172"/>
    </row>
    <row r="252" spans="2:42">
      <c r="Q252" s="183"/>
      <c r="R252" s="183"/>
      <c r="S252" s="183"/>
      <c r="T252" s="172"/>
      <c r="U252" s="172"/>
      <c r="V252" s="172"/>
      <c r="W252" s="172"/>
      <c r="X252" s="172"/>
      <c r="Y252" s="172"/>
      <c r="Z252" s="172"/>
      <c r="AA252" s="172"/>
      <c r="AB252" s="172"/>
      <c r="AC252" s="172"/>
      <c r="AD252" s="172"/>
      <c r="AE252" s="172"/>
      <c r="AF252" s="172"/>
      <c r="AG252" s="172"/>
      <c r="AH252" s="172"/>
      <c r="AI252" s="172"/>
      <c r="AJ252" s="172"/>
      <c r="AK252" s="172"/>
      <c r="AL252" s="172"/>
      <c r="AM252" s="172"/>
      <c r="AN252" s="172"/>
      <c r="AO252" s="172"/>
      <c r="AP252" s="172"/>
    </row>
    <row r="253" spans="2:42">
      <c r="Q253" s="183"/>
      <c r="R253" s="183"/>
      <c r="S253" s="183"/>
      <c r="T253" s="172"/>
      <c r="U253" s="172"/>
      <c r="V253" s="172"/>
      <c r="W253" s="172"/>
      <c r="X253" s="172"/>
      <c r="Y253" s="172"/>
      <c r="Z253" s="172"/>
      <c r="AA253" s="172"/>
      <c r="AB253" s="172"/>
      <c r="AC253" s="172"/>
      <c r="AD253" s="172"/>
      <c r="AE253" s="172"/>
      <c r="AF253" s="172"/>
      <c r="AG253" s="172"/>
      <c r="AH253" s="172"/>
      <c r="AI253" s="172"/>
      <c r="AJ253" s="172"/>
      <c r="AK253" s="172"/>
      <c r="AL253" s="172"/>
      <c r="AM253" s="172"/>
      <c r="AN253" s="172"/>
      <c r="AO253" s="172"/>
      <c r="AP253" s="172"/>
    </row>
    <row r="254" spans="2:42">
      <c r="Q254" s="183"/>
      <c r="R254" s="183"/>
      <c r="S254" s="183"/>
      <c r="T254" s="172"/>
      <c r="U254" s="172"/>
      <c r="V254" s="172"/>
      <c r="W254" s="172"/>
      <c r="X254" s="172"/>
      <c r="Y254" s="172"/>
      <c r="Z254" s="172"/>
      <c r="AA254" s="172"/>
      <c r="AB254" s="172"/>
      <c r="AC254" s="172"/>
      <c r="AD254" s="172"/>
      <c r="AE254" s="172"/>
      <c r="AF254" s="172"/>
      <c r="AG254" s="172"/>
      <c r="AH254" s="172"/>
      <c r="AI254" s="172"/>
      <c r="AJ254" s="172"/>
      <c r="AK254" s="172"/>
      <c r="AL254" s="172"/>
      <c r="AM254" s="172"/>
      <c r="AN254" s="172"/>
      <c r="AO254" s="172"/>
      <c r="AP254" s="172"/>
    </row>
    <row r="255" spans="2:42">
      <c r="Q255" s="183"/>
      <c r="R255" s="183"/>
      <c r="S255" s="183"/>
      <c r="T255" s="172"/>
      <c r="U255" s="172"/>
      <c r="V255" s="172"/>
      <c r="W255" s="172"/>
      <c r="X255" s="172"/>
      <c r="Y255" s="172"/>
      <c r="Z255" s="172"/>
      <c r="AA255" s="172"/>
      <c r="AB255" s="172"/>
      <c r="AC255" s="172"/>
      <c r="AD255" s="172"/>
      <c r="AE255" s="172"/>
      <c r="AF255" s="172"/>
      <c r="AG255" s="172"/>
      <c r="AH255" s="172"/>
      <c r="AI255" s="172"/>
      <c r="AJ255" s="172"/>
      <c r="AK255" s="172"/>
      <c r="AL255" s="172"/>
      <c r="AM255" s="172"/>
      <c r="AN255" s="172"/>
      <c r="AO255" s="172"/>
      <c r="AP255" s="172"/>
    </row>
    <row r="256" spans="2:42">
      <c r="Q256" s="183"/>
      <c r="R256" s="183"/>
      <c r="S256" s="183"/>
      <c r="T256" s="172"/>
      <c r="U256" s="172"/>
      <c r="V256" s="172"/>
      <c r="W256" s="172"/>
      <c r="X256" s="172"/>
      <c r="Y256" s="172"/>
      <c r="Z256" s="172"/>
      <c r="AA256" s="172"/>
      <c r="AB256" s="172"/>
      <c r="AC256" s="172"/>
      <c r="AD256" s="172"/>
      <c r="AE256" s="172"/>
      <c r="AF256" s="172"/>
      <c r="AG256" s="172"/>
      <c r="AH256" s="172"/>
      <c r="AI256" s="172"/>
      <c r="AJ256" s="172"/>
      <c r="AK256" s="172"/>
      <c r="AL256" s="172"/>
      <c r="AM256" s="172"/>
      <c r="AN256" s="172"/>
      <c r="AO256" s="172"/>
      <c r="AP256" s="172"/>
    </row>
    <row r="257" spans="17:42">
      <c r="Q257" s="183"/>
      <c r="R257" s="183"/>
      <c r="S257" s="183"/>
      <c r="T257" s="172"/>
      <c r="U257" s="172"/>
      <c r="V257" s="172"/>
      <c r="W257" s="172"/>
      <c r="X257" s="172"/>
      <c r="Y257" s="172"/>
      <c r="Z257" s="172"/>
      <c r="AA257" s="172"/>
      <c r="AB257" s="172"/>
      <c r="AC257" s="172"/>
      <c r="AD257" s="172"/>
      <c r="AE257" s="172"/>
      <c r="AF257" s="172"/>
      <c r="AG257" s="172"/>
      <c r="AH257" s="172"/>
      <c r="AI257" s="172"/>
      <c r="AJ257" s="172"/>
      <c r="AK257" s="172"/>
      <c r="AL257" s="172"/>
      <c r="AM257" s="172"/>
      <c r="AN257" s="172"/>
      <c r="AO257" s="172"/>
      <c r="AP257" s="172"/>
    </row>
    <row r="258" spans="17:42">
      <c r="Q258" s="183"/>
      <c r="R258" s="183"/>
      <c r="S258" s="183"/>
      <c r="T258" s="172"/>
      <c r="U258" s="172"/>
      <c r="V258" s="172"/>
      <c r="W258" s="172"/>
      <c r="X258" s="172"/>
      <c r="Y258" s="172"/>
      <c r="Z258" s="172"/>
      <c r="AA258" s="172"/>
      <c r="AB258" s="172"/>
      <c r="AC258" s="172"/>
      <c r="AD258" s="172"/>
      <c r="AE258" s="172"/>
      <c r="AF258" s="172"/>
      <c r="AG258" s="172"/>
      <c r="AH258" s="172"/>
      <c r="AI258" s="172"/>
      <c r="AJ258" s="172"/>
      <c r="AK258" s="172"/>
      <c r="AL258" s="172"/>
      <c r="AM258" s="172"/>
      <c r="AN258" s="172"/>
      <c r="AO258" s="172"/>
      <c r="AP258" s="172"/>
    </row>
    <row r="259" spans="17:42">
      <c r="Q259" s="183"/>
      <c r="R259" s="183"/>
      <c r="S259" s="183"/>
      <c r="T259" s="172"/>
      <c r="U259" s="172"/>
      <c r="V259" s="172"/>
      <c r="W259" s="172"/>
      <c r="X259" s="172"/>
      <c r="Y259" s="172"/>
      <c r="Z259" s="172"/>
      <c r="AA259" s="172"/>
      <c r="AB259" s="172"/>
      <c r="AC259" s="172"/>
      <c r="AD259" s="172"/>
      <c r="AE259" s="172"/>
      <c r="AF259" s="172"/>
      <c r="AG259" s="172"/>
      <c r="AH259" s="172"/>
      <c r="AI259" s="172"/>
      <c r="AJ259" s="172"/>
      <c r="AK259" s="172"/>
      <c r="AL259" s="172"/>
      <c r="AM259" s="172"/>
      <c r="AN259" s="172"/>
      <c r="AO259" s="172"/>
      <c r="AP259" s="172"/>
    </row>
    <row r="260" spans="17:42">
      <c r="Q260" s="183"/>
      <c r="R260" s="183"/>
      <c r="S260" s="183"/>
      <c r="T260" s="172"/>
      <c r="U260" s="172"/>
      <c r="V260" s="172"/>
      <c r="W260" s="172"/>
      <c r="X260" s="172"/>
      <c r="Y260" s="172"/>
      <c r="Z260" s="172"/>
      <c r="AA260" s="172"/>
      <c r="AB260" s="172"/>
      <c r="AC260" s="172"/>
      <c r="AD260" s="172"/>
      <c r="AE260" s="172"/>
      <c r="AF260" s="172"/>
      <c r="AG260" s="172"/>
      <c r="AH260" s="172"/>
      <c r="AI260" s="172"/>
      <c r="AJ260" s="172"/>
      <c r="AK260" s="172"/>
      <c r="AL260" s="172"/>
      <c r="AM260" s="172"/>
      <c r="AN260" s="172"/>
      <c r="AO260" s="172"/>
      <c r="AP260" s="172"/>
    </row>
    <row r="261" spans="17:42">
      <c r="Q261" s="183"/>
      <c r="R261" s="183"/>
      <c r="S261" s="183"/>
      <c r="T261" s="172"/>
      <c r="U261" s="172"/>
      <c r="V261" s="172"/>
      <c r="W261" s="172"/>
      <c r="X261" s="172"/>
      <c r="Y261" s="172"/>
      <c r="Z261" s="172"/>
      <c r="AA261" s="172"/>
      <c r="AB261" s="172"/>
      <c r="AC261" s="172"/>
      <c r="AD261" s="172"/>
      <c r="AE261" s="172"/>
      <c r="AF261" s="172"/>
      <c r="AG261" s="172"/>
      <c r="AH261" s="172"/>
      <c r="AI261" s="172"/>
      <c r="AJ261" s="172"/>
      <c r="AK261" s="172"/>
      <c r="AL261" s="172"/>
      <c r="AM261" s="172"/>
      <c r="AN261" s="172"/>
      <c r="AO261" s="172"/>
      <c r="AP261" s="172"/>
    </row>
    <row r="262" spans="17:42">
      <c r="Q262" s="183"/>
      <c r="R262" s="183"/>
      <c r="S262" s="183"/>
      <c r="T262" s="172"/>
      <c r="U262" s="172"/>
      <c r="V262" s="172"/>
      <c r="W262" s="172"/>
      <c r="X262" s="172"/>
      <c r="Y262" s="172"/>
      <c r="Z262" s="172"/>
      <c r="AA262" s="172"/>
      <c r="AB262" s="172"/>
      <c r="AC262" s="172"/>
      <c r="AD262" s="172"/>
      <c r="AE262" s="172"/>
      <c r="AF262" s="172"/>
      <c r="AG262" s="172"/>
      <c r="AH262" s="172"/>
      <c r="AI262" s="172"/>
      <c r="AJ262" s="172"/>
      <c r="AK262" s="172"/>
      <c r="AL262" s="172"/>
      <c r="AM262" s="172"/>
      <c r="AN262" s="172"/>
      <c r="AO262" s="172"/>
      <c r="AP262" s="172"/>
    </row>
    <row r="263" spans="17:42">
      <c r="Q263" s="183"/>
      <c r="R263" s="183"/>
      <c r="S263" s="183"/>
      <c r="T263" s="172"/>
      <c r="U263" s="172"/>
      <c r="V263" s="172"/>
      <c r="W263" s="172"/>
      <c r="X263" s="172"/>
      <c r="Y263" s="172"/>
      <c r="Z263" s="172"/>
      <c r="AA263" s="172"/>
      <c r="AB263" s="172"/>
      <c r="AC263" s="172"/>
      <c r="AD263" s="172"/>
      <c r="AE263" s="172"/>
      <c r="AF263" s="172"/>
      <c r="AG263" s="172"/>
      <c r="AH263" s="172"/>
      <c r="AI263" s="172"/>
      <c r="AJ263" s="172"/>
      <c r="AK263" s="172"/>
      <c r="AL263" s="172"/>
      <c r="AM263" s="172"/>
      <c r="AN263" s="172"/>
      <c r="AO263" s="172"/>
      <c r="AP263" s="172"/>
    </row>
    <row r="264" spans="17:42">
      <c r="Q264" s="183"/>
      <c r="R264" s="183"/>
      <c r="S264" s="183"/>
      <c r="T264" s="172"/>
      <c r="U264" s="172"/>
      <c r="V264" s="172"/>
      <c r="W264" s="172"/>
      <c r="X264" s="172"/>
      <c r="Y264" s="172"/>
      <c r="Z264" s="172"/>
      <c r="AA264" s="172"/>
      <c r="AB264" s="172"/>
      <c r="AC264" s="172"/>
      <c r="AD264" s="172"/>
      <c r="AE264" s="172"/>
      <c r="AF264" s="172"/>
      <c r="AG264" s="172"/>
      <c r="AH264" s="172"/>
      <c r="AI264" s="172"/>
      <c r="AJ264" s="172"/>
      <c r="AK264" s="172"/>
      <c r="AL264" s="172"/>
      <c r="AM264" s="172"/>
      <c r="AN264" s="172"/>
      <c r="AO264" s="172"/>
      <c r="AP264" s="172"/>
    </row>
    <row r="265" spans="17:42">
      <c r="Q265" s="183"/>
      <c r="R265" s="183"/>
      <c r="S265" s="183"/>
      <c r="T265" s="172"/>
      <c r="U265" s="172"/>
      <c r="V265" s="172"/>
      <c r="W265" s="172"/>
      <c r="X265" s="172"/>
      <c r="Y265" s="172"/>
      <c r="Z265" s="172"/>
      <c r="AA265" s="172"/>
      <c r="AB265" s="172"/>
      <c r="AC265" s="172"/>
      <c r="AD265" s="172"/>
      <c r="AE265" s="172"/>
      <c r="AF265" s="172"/>
      <c r="AG265" s="172"/>
      <c r="AH265" s="172"/>
      <c r="AI265" s="172"/>
      <c r="AJ265" s="172"/>
      <c r="AK265" s="172"/>
      <c r="AL265" s="172"/>
      <c r="AM265" s="172"/>
      <c r="AN265" s="172"/>
      <c r="AO265" s="172"/>
      <c r="AP265" s="172"/>
    </row>
    <row r="266" spans="17:42">
      <c r="Q266" s="183"/>
      <c r="R266" s="183"/>
      <c r="S266" s="183"/>
      <c r="T266" s="172"/>
      <c r="U266" s="172"/>
      <c r="V266" s="172"/>
      <c r="W266" s="172"/>
      <c r="X266" s="172"/>
      <c r="Y266" s="172"/>
      <c r="Z266" s="172"/>
      <c r="AA266" s="172"/>
      <c r="AB266" s="172"/>
      <c r="AC266" s="172"/>
      <c r="AD266" s="172"/>
      <c r="AE266" s="172"/>
      <c r="AF266" s="172"/>
      <c r="AG266" s="172"/>
      <c r="AH266" s="172"/>
      <c r="AI266" s="172"/>
      <c r="AJ266" s="172"/>
      <c r="AK266" s="172"/>
      <c r="AL266" s="172"/>
      <c r="AM266" s="172"/>
      <c r="AN266" s="172"/>
      <c r="AO266" s="172"/>
      <c r="AP266" s="172"/>
    </row>
    <row r="267" spans="17:42">
      <c r="Q267" s="183"/>
      <c r="R267" s="183"/>
      <c r="S267" s="183"/>
      <c r="T267" s="172"/>
      <c r="U267" s="172"/>
      <c r="V267" s="172"/>
      <c r="W267" s="172"/>
      <c r="X267" s="172"/>
      <c r="Y267" s="172"/>
      <c r="Z267" s="172"/>
      <c r="AA267" s="172"/>
      <c r="AB267" s="172"/>
      <c r="AC267" s="172"/>
      <c r="AD267" s="172"/>
      <c r="AE267" s="172"/>
      <c r="AF267" s="172"/>
      <c r="AG267" s="172"/>
      <c r="AH267" s="172"/>
      <c r="AI267" s="172"/>
      <c r="AJ267" s="172"/>
      <c r="AK267" s="172"/>
      <c r="AL267" s="172"/>
      <c r="AM267" s="172"/>
      <c r="AN267" s="172"/>
      <c r="AO267" s="172"/>
      <c r="AP267" s="172"/>
    </row>
    <row r="268" spans="17:42">
      <c r="Q268" s="183"/>
      <c r="R268" s="183"/>
      <c r="S268" s="183"/>
      <c r="T268" s="172"/>
      <c r="U268" s="172"/>
      <c r="V268" s="172"/>
      <c r="W268" s="172"/>
      <c r="X268" s="172"/>
      <c r="Y268" s="172"/>
      <c r="Z268" s="172"/>
      <c r="AA268" s="172"/>
      <c r="AB268" s="172"/>
      <c r="AC268" s="172"/>
      <c r="AD268" s="172"/>
      <c r="AE268" s="172"/>
      <c r="AF268" s="172"/>
      <c r="AG268" s="172"/>
      <c r="AH268" s="172"/>
      <c r="AI268" s="172"/>
      <c r="AJ268" s="172"/>
      <c r="AK268" s="172"/>
      <c r="AL268" s="172"/>
      <c r="AM268" s="172"/>
      <c r="AN268" s="172"/>
      <c r="AO268" s="172"/>
      <c r="AP268" s="172"/>
    </row>
    <row r="269" spans="17:42">
      <c r="Q269" s="183"/>
      <c r="R269" s="183"/>
      <c r="S269" s="183"/>
      <c r="T269" s="172"/>
      <c r="U269" s="172"/>
      <c r="V269" s="172"/>
      <c r="W269" s="172"/>
      <c r="X269" s="172"/>
      <c r="Y269" s="172"/>
      <c r="Z269" s="172"/>
      <c r="AA269" s="172"/>
      <c r="AB269" s="172"/>
      <c r="AC269" s="172"/>
      <c r="AD269" s="172"/>
      <c r="AE269" s="172"/>
      <c r="AF269" s="172"/>
      <c r="AG269" s="172"/>
      <c r="AH269" s="172"/>
      <c r="AI269" s="172"/>
      <c r="AJ269" s="172"/>
      <c r="AK269" s="172"/>
      <c r="AL269" s="172"/>
      <c r="AM269" s="172"/>
      <c r="AN269" s="172"/>
      <c r="AO269" s="172"/>
      <c r="AP269" s="172"/>
    </row>
    <row r="270" spans="17:42">
      <c r="Q270" s="183"/>
      <c r="R270" s="183"/>
      <c r="S270" s="183"/>
      <c r="T270" s="172"/>
      <c r="U270" s="172"/>
      <c r="V270" s="172"/>
      <c r="W270" s="172"/>
      <c r="X270" s="172"/>
      <c r="Y270" s="172"/>
      <c r="Z270" s="172"/>
      <c r="AA270" s="172"/>
      <c r="AB270" s="172"/>
      <c r="AC270" s="172"/>
      <c r="AD270" s="172"/>
      <c r="AE270" s="172"/>
      <c r="AF270" s="172"/>
      <c r="AG270" s="172"/>
      <c r="AH270" s="172"/>
      <c r="AI270" s="172"/>
      <c r="AJ270" s="172"/>
      <c r="AK270" s="172"/>
      <c r="AL270" s="172"/>
      <c r="AM270" s="172"/>
      <c r="AN270" s="172"/>
      <c r="AO270" s="172"/>
      <c r="AP270" s="172"/>
    </row>
    <row r="271" spans="17:42">
      <c r="Q271" s="183"/>
      <c r="R271" s="183"/>
      <c r="S271" s="183"/>
      <c r="T271" s="172"/>
      <c r="U271" s="172"/>
      <c r="V271" s="172"/>
      <c r="W271" s="172"/>
      <c r="X271" s="172"/>
      <c r="Y271" s="172"/>
      <c r="Z271" s="172"/>
      <c r="AA271" s="172"/>
      <c r="AB271" s="172"/>
      <c r="AC271" s="172"/>
      <c r="AD271" s="172"/>
      <c r="AE271" s="172"/>
      <c r="AF271" s="172"/>
      <c r="AG271" s="172"/>
      <c r="AH271" s="172"/>
      <c r="AI271" s="172"/>
      <c r="AJ271" s="172"/>
      <c r="AK271" s="172"/>
      <c r="AL271" s="172"/>
      <c r="AM271" s="172"/>
      <c r="AN271" s="172"/>
      <c r="AO271" s="172"/>
      <c r="AP271" s="172"/>
    </row>
    <row r="272" spans="17:42">
      <c r="Q272" s="183"/>
      <c r="R272" s="183"/>
      <c r="S272" s="183"/>
      <c r="T272" s="172"/>
      <c r="U272" s="172"/>
      <c r="V272" s="172"/>
      <c r="W272" s="172"/>
      <c r="X272" s="172"/>
      <c r="Y272" s="172"/>
      <c r="Z272" s="172"/>
      <c r="AA272" s="172"/>
      <c r="AB272" s="172"/>
      <c r="AC272" s="172"/>
      <c r="AD272" s="172"/>
      <c r="AE272" s="172"/>
      <c r="AF272" s="172"/>
      <c r="AG272" s="172"/>
      <c r="AH272" s="172"/>
      <c r="AI272" s="172"/>
      <c r="AJ272" s="172"/>
      <c r="AK272" s="172"/>
      <c r="AL272" s="172"/>
      <c r="AM272" s="172"/>
      <c r="AN272" s="172"/>
      <c r="AO272" s="172"/>
      <c r="AP272" s="172"/>
    </row>
    <row r="273" spans="17:42">
      <c r="Q273" s="183"/>
      <c r="R273" s="183"/>
      <c r="S273" s="183"/>
      <c r="T273" s="172"/>
      <c r="U273" s="172"/>
      <c r="V273" s="172"/>
      <c r="W273" s="172"/>
      <c r="X273" s="172"/>
      <c r="Y273" s="172"/>
      <c r="Z273" s="172"/>
      <c r="AA273" s="172"/>
      <c r="AB273" s="172"/>
      <c r="AC273" s="172"/>
      <c r="AD273" s="172"/>
      <c r="AE273" s="172"/>
      <c r="AF273" s="172"/>
      <c r="AG273" s="172"/>
      <c r="AH273" s="172"/>
      <c r="AI273" s="172"/>
      <c r="AJ273" s="172"/>
      <c r="AK273" s="172"/>
      <c r="AL273" s="172"/>
      <c r="AM273" s="172"/>
      <c r="AN273" s="172"/>
      <c r="AO273" s="172"/>
      <c r="AP273" s="172"/>
    </row>
    <row r="274" spans="17:42">
      <c r="Q274" s="183"/>
      <c r="R274" s="183"/>
      <c r="S274" s="183"/>
      <c r="T274" s="172"/>
      <c r="U274" s="172"/>
      <c r="V274" s="172"/>
      <c r="W274" s="172"/>
      <c r="X274" s="172"/>
      <c r="Y274" s="172"/>
      <c r="Z274" s="172"/>
      <c r="AA274" s="172"/>
      <c r="AB274" s="172"/>
      <c r="AC274" s="172"/>
      <c r="AD274" s="172"/>
      <c r="AE274" s="172"/>
      <c r="AF274" s="172"/>
      <c r="AG274" s="172"/>
      <c r="AH274" s="172"/>
      <c r="AI274" s="172"/>
      <c r="AJ274" s="172"/>
      <c r="AK274" s="172"/>
      <c r="AL274" s="172"/>
      <c r="AM274" s="172"/>
      <c r="AN274" s="172"/>
      <c r="AO274" s="172"/>
      <c r="AP274" s="172"/>
    </row>
    <row r="275" spans="17:42">
      <c r="Q275" s="183"/>
      <c r="R275" s="183"/>
      <c r="S275" s="183"/>
      <c r="T275" s="172"/>
      <c r="U275" s="172"/>
      <c r="V275" s="172"/>
      <c r="W275" s="172"/>
      <c r="X275" s="172"/>
      <c r="Y275" s="172"/>
      <c r="Z275" s="172"/>
      <c r="AA275" s="172"/>
      <c r="AB275" s="172"/>
      <c r="AC275" s="172"/>
      <c r="AD275" s="172"/>
      <c r="AE275" s="172"/>
      <c r="AF275" s="172"/>
      <c r="AG275" s="172"/>
      <c r="AH275" s="172"/>
      <c r="AI275" s="172"/>
      <c r="AJ275" s="172"/>
      <c r="AK275" s="172"/>
      <c r="AL275" s="172"/>
      <c r="AM275" s="172"/>
      <c r="AN275" s="172"/>
      <c r="AO275" s="172"/>
      <c r="AP275" s="172"/>
    </row>
    <row r="276" spans="17:42">
      <c r="Q276" s="183"/>
      <c r="R276" s="183"/>
      <c r="S276" s="183"/>
      <c r="T276" s="172"/>
      <c r="U276" s="172"/>
      <c r="V276" s="172"/>
      <c r="W276" s="172"/>
      <c r="X276" s="172"/>
      <c r="Y276" s="172"/>
      <c r="Z276" s="172"/>
      <c r="AA276" s="172"/>
      <c r="AB276" s="172"/>
      <c r="AC276" s="172"/>
      <c r="AD276" s="172"/>
      <c r="AE276" s="172"/>
      <c r="AF276" s="172"/>
      <c r="AG276" s="172"/>
      <c r="AH276" s="172"/>
      <c r="AI276" s="172"/>
      <c r="AJ276" s="172"/>
      <c r="AK276" s="172"/>
      <c r="AL276" s="172"/>
      <c r="AM276" s="172"/>
      <c r="AN276" s="172"/>
      <c r="AO276" s="172"/>
      <c r="AP276" s="172"/>
    </row>
    <row r="277" spans="17:42">
      <c r="Q277" s="183"/>
      <c r="R277" s="183"/>
      <c r="S277" s="183"/>
      <c r="T277" s="172"/>
      <c r="U277" s="172"/>
      <c r="V277" s="172"/>
      <c r="W277" s="172"/>
      <c r="X277" s="172"/>
      <c r="Y277" s="172"/>
      <c r="Z277" s="172"/>
      <c r="AA277" s="172"/>
      <c r="AB277" s="172"/>
      <c r="AC277" s="172"/>
      <c r="AD277" s="172"/>
      <c r="AE277" s="172"/>
      <c r="AF277" s="172"/>
      <c r="AG277" s="172"/>
      <c r="AH277" s="172"/>
      <c r="AI277" s="172"/>
      <c r="AJ277" s="172"/>
      <c r="AK277" s="172"/>
      <c r="AL277" s="172"/>
      <c r="AM277" s="172"/>
      <c r="AN277" s="172"/>
      <c r="AO277" s="172"/>
      <c r="AP277" s="172"/>
    </row>
    <row r="278" spans="17:42">
      <c r="Q278" s="183"/>
      <c r="R278" s="183"/>
      <c r="S278" s="183"/>
      <c r="T278" s="172"/>
      <c r="U278" s="172"/>
      <c r="V278" s="172"/>
      <c r="W278" s="172"/>
      <c r="X278" s="172"/>
      <c r="Y278" s="172"/>
      <c r="Z278" s="172"/>
      <c r="AA278" s="172"/>
      <c r="AB278" s="172"/>
      <c r="AC278" s="172"/>
      <c r="AD278" s="172"/>
      <c r="AE278" s="172"/>
      <c r="AF278" s="172"/>
      <c r="AG278" s="172"/>
      <c r="AH278" s="172"/>
      <c r="AI278" s="172"/>
      <c r="AJ278" s="172"/>
      <c r="AK278" s="172"/>
      <c r="AL278" s="172"/>
      <c r="AM278" s="172"/>
      <c r="AN278" s="172"/>
      <c r="AO278" s="172"/>
      <c r="AP278" s="172"/>
    </row>
    <row r="279" spans="17:42">
      <c r="Q279" s="183"/>
      <c r="R279" s="183"/>
      <c r="S279" s="183"/>
      <c r="T279" s="172"/>
      <c r="U279" s="172"/>
      <c r="V279" s="172"/>
      <c r="W279" s="172"/>
      <c r="X279" s="172"/>
      <c r="Y279" s="172"/>
      <c r="Z279" s="172"/>
      <c r="AA279" s="172"/>
      <c r="AB279" s="172"/>
      <c r="AC279" s="172"/>
      <c r="AD279" s="172"/>
      <c r="AE279" s="172"/>
      <c r="AF279" s="172"/>
      <c r="AG279" s="172"/>
      <c r="AH279" s="172"/>
      <c r="AI279" s="172"/>
      <c r="AJ279" s="172"/>
      <c r="AK279" s="172"/>
      <c r="AL279" s="172"/>
      <c r="AM279" s="172"/>
      <c r="AN279" s="172"/>
      <c r="AO279" s="172"/>
      <c r="AP279" s="172"/>
    </row>
    <row r="280" spans="17:42">
      <c r="Q280" s="183"/>
      <c r="R280" s="183"/>
      <c r="S280" s="183"/>
      <c r="T280" s="172"/>
      <c r="U280" s="172"/>
      <c r="V280" s="172"/>
      <c r="W280" s="172"/>
      <c r="X280" s="172"/>
      <c r="Y280" s="172"/>
      <c r="Z280" s="172"/>
      <c r="AA280" s="172"/>
      <c r="AB280" s="172"/>
      <c r="AC280" s="172"/>
      <c r="AD280" s="172"/>
      <c r="AE280" s="172"/>
      <c r="AF280" s="172"/>
      <c r="AG280" s="172"/>
      <c r="AH280" s="172"/>
      <c r="AI280" s="172"/>
      <c r="AJ280" s="172"/>
      <c r="AK280" s="172"/>
      <c r="AL280" s="172"/>
      <c r="AM280" s="172"/>
      <c r="AN280" s="172"/>
      <c r="AO280" s="172"/>
      <c r="AP280" s="172"/>
    </row>
    <row r="281" spans="17:42">
      <c r="Q281" s="183"/>
      <c r="R281" s="183"/>
      <c r="S281" s="183"/>
      <c r="T281" s="172"/>
      <c r="U281" s="172"/>
      <c r="V281" s="172"/>
      <c r="W281" s="172"/>
      <c r="X281" s="172"/>
      <c r="Y281" s="172"/>
      <c r="Z281" s="172"/>
      <c r="AA281" s="172"/>
      <c r="AB281" s="172"/>
      <c r="AC281" s="172"/>
      <c r="AD281" s="172"/>
      <c r="AE281" s="172"/>
      <c r="AF281" s="172"/>
      <c r="AG281" s="172"/>
      <c r="AH281" s="172"/>
      <c r="AI281" s="172"/>
      <c r="AJ281" s="172"/>
      <c r="AK281" s="172"/>
      <c r="AL281" s="172"/>
      <c r="AM281" s="172"/>
      <c r="AN281" s="172"/>
      <c r="AO281" s="172"/>
      <c r="AP281" s="172"/>
    </row>
    <row r="282" spans="17:42">
      <c r="Q282" s="183"/>
      <c r="R282" s="183"/>
      <c r="S282" s="183"/>
      <c r="T282" s="172"/>
      <c r="U282" s="172"/>
      <c r="V282" s="172"/>
      <c r="W282" s="172"/>
      <c r="X282" s="172"/>
      <c r="Y282" s="172"/>
      <c r="Z282" s="172"/>
      <c r="AA282" s="172"/>
      <c r="AB282" s="172"/>
      <c r="AC282" s="172"/>
      <c r="AD282" s="172"/>
      <c r="AE282" s="172"/>
      <c r="AF282" s="172"/>
      <c r="AG282" s="172"/>
      <c r="AH282" s="172"/>
      <c r="AI282" s="172"/>
      <c r="AJ282" s="172"/>
      <c r="AK282" s="172"/>
      <c r="AL282" s="172"/>
      <c r="AM282" s="172"/>
      <c r="AN282" s="172"/>
      <c r="AO282" s="172"/>
      <c r="AP282" s="172"/>
    </row>
    <row r="283" spans="17:42">
      <c r="Q283" s="183"/>
      <c r="R283" s="183"/>
      <c r="S283" s="183"/>
      <c r="T283" s="172"/>
      <c r="U283" s="172"/>
      <c r="V283" s="172"/>
      <c r="W283" s="172"/>
      <c r="X283" s="172"/>
      <c r="Y283" s="172"/>
      <c r="Z283" s="172"/>
      <c r="AA283" s="172"/>
      <c r="AB283" s="172"/>
      <c r="AC283" s="172"/>
      <c r="AD283" s="172"/>
      <c r="AE283" s="172"/>
      <c r="AF283" s="172"/>
      <c r="AG283" s="172"/>
      <c r="AH283" s="172"/>
      <c r="AI283" s="172"/>
      <c r="AJ283" s="172"/>
      <c r="AK283" s="172"/>
      <c r="AL283" s="172"/>
      <c r="AM283" s="172"/>
      <c r="AN283" s="172"/>
      <c r="AO283" s="172"/>
      <c r="AP283" s="172"/>
    </row>
    <row r="284" spans="17:42">
      <c r="Q284" s="183"/>
      <c r="R284" s="183"/>
      <c r="S284" s="183"/>
      <c r="T284" s="172"/>
      <c r="U284" s="172"/>
      <c r="V284" s="172"/>
      <c r="W284" s="172"/>
      <c r="X284" s="172"/>
      <c r="Y284" s="172"/>
      <c r="Z284" s="172"/>
      <c r="AA284" s="172"/>
      <c r="AB284" s="172"/>
      <c r="AC284" s="172"/>
      <c r="AD284" s="172"/>
      <c r="AE284" s="172"/>
      <c r="AF284" s="172"/>
      <c r="AG284" s="172"/>
      <c r="AH284" s="172"/>
      <c r="AI284" s="172"/>
      <c r="AJ284" s="172"/>
      <c r="AK284" s="172"/>
      <c r="AL284" s="172"/>
      <c r="AM284" s="172"/>
      <c r="AN284" s="172"/>
      <c r="AO284" s="172"/>
      <c r="AP284" s="172"/>
    </row>
    <row r="285" spans="17:42">
      <c r="Q285" s="183"/>
      <c r="R285" s="183"/>
      <c r="S285" s="183"/>
      <c r="T285" s="172"/>
      <c r="U285" s="172"/>
      <c r="V285" s="172"/>
      <c r="W285" s="172"/>
      <c r="X285" s="172"/>
      <c r="Y285" s="172"/>
      <c r="Z285" s="172"/>
      <c r="AA285" s="172"/>
      <c r="AB285" s="172"/>
      <c r="AC285" s="172"/>
      <c r="AD285" s="172"/>
      <c r="AE285" s="172"/>
      <c r="AF285" s="172"/>
      <c r="AG285" s="172"/>
      <c r="AH285" s="172"/>
      <c r="AI285" s="172"/>
      <c r="AJ285" s="172"/>
      <c r="AK285" s="172"/>
      <c r="AL285" s="172"/>
      <c r="AM285" s="172"/>
      <c r="AN285" s="172"/>
      <c r="AO285" s="172"/>
      <c r="AP285" s="172"/>
    </row>
    <row r="286" spans="17:42">
      <c r="Q286" s="183"/>
      <c r="R286" s="183"/>
      <c r="S286" s="183"/>
      <c r="T286" s="172"/>
      <c r="U286" s="172"/>
      <c r="V286" s="172"/>
      <c r="W286" s="172"/>
      <c r="X286" s="172"/>
      <c r="Y286" s="172"/>
      <c r="Z286" s="172"/>
      <c r="AA286" s="172"/>
      <c r="AB286" s="172"/>
      <c r="AC286" s="172"/>
      <c r="AD286" s="172"/>
      <c r="AE286" s="172"/>
      <c r="AF286" s="172"/>
      <c r="AG286" s="172"/>
      <c r="AH286" s="172"/>
      <c r="AI286" s="172"/>
      <c r="AJ286" s="172"/>
      <c r="AK286" s="172"/>
      <c r="AL286" s="172"/>
      <c r="AM286" s="172"/>
      <c r="AN286" s="172"/>
      <c r="AO286" s="172"/>
      <c r="AP286" s="172"/>
    </row>
    <row r="287" spans="17:42">
      <c r="Q287" s="183"/>
      <c r="R287" s="183"/>
      <c r="S287" s="183"/>
      <c r="T287" s="172"/>
      <c r="U287" s="172"/>
      <c r="V287" s="172"/>
      <c r="W287" s="172"/>
      <c r="X287" s="172"/>
      <c r="Y287" s="172"/>
      <c r="Z287" s="172"/>
      <c r="AA287" s="172"/>
      <c r="AB287" s="172"/>
      <c r="AC287" s="172"/>
      <c r="AD287" s="172"/>
      <c r="AE287" s="172"/>
      <c r="AF287" s="172"/>
      <c r="AG287" s="172"/>
      <c r="AH287" s="172"/>
      <c r="AI287" s="172"/>
      <c r="AJ287" s="172"/>
      <c r="AK287" s="172"/>
      <c r="AL287" s="172"/>
      <c r="AM287" s="172"/>
      <c r="AN287" s="172"/>
      <c r="AO287" s="172"/>
      <c r="AP287" s="172"/>
    </row>
    <row r="288" spans="17:42">
      <c r="Q288" s="183"/>
      <c r="R288" s="183"/>
      <c r="S288" s="183"/>
      <c r="T288" s="172"/>
      <c r="U288" s="172"/>
      <c r="V288" s="172"/>
      <c r="W288" s="172"/>
      <c r="X288" s="172"/>
      <c r="Y288" s="172"/>
      <c r="Z288" s="172"/>
      <c r="AA288" s="172"/>
      <c r="AB288" s="172"/>
      <c r="AC288" s="172"/>
      <c r="AD288" s="172"/>
      <c r="AE288" s="172"/>
      <c r="AF288" s="172"/>
      <c r="AG288" s="172"/>
      <c r="AH288" s="172"/>
      <c r="AI288" s="172"/>
      <c r="AJ288" s="172"/>
      <c r="AK288" s="172"/>
      <c r="AL288" s="172"/>
      <c r="AM288" s="172"/>
      <c r="AN288" s="172"/>
      <c r="AO288" s="172"/>
      <c r="AP288" s="172"/>
    </row>
    <row r="289" spans="17:42">
      <c r="Q289" s="183"/>
      <c r="R289" s="183"/>
      <c r="S289" s="183"/>
      <c r="T289" s="172"/>
      <c r="U289" s="172"/>
      <c r="V289" s="172"/>
      <c r="W289" s="172"/>
      <c r="X289" s="172"/>
      <c r="Y289" s="172"/>
      <c r="Z289" s="172"/>
      <c r="AA289" s="172"/>
      <c r="AB289" s="172"/>
      <c r="AC289" s="172"/>
      <c r="AD289" s="172"/>
      <c r="AE289" s="172"/>
      <c r="AF289" s="172"/>
      <c r="AG289" s="172"/>
      <c r="AH289" s="172"/>
      <c r="AI289" s="172"/>
      <c r="AJ289" s="172"/>
      <c r="AK289" s="172"/>
      <c r="AL289" s="172"/>
      <c r="AM289" s="172"/>
      <c r="AN289" s="172"/>
      <c r="AO289" s="172"/>
      <c r="AP289" s="172"/>
    </row>
    <row r="290" spans="17:42">
      <c r="Q290" s="183"/>
      <c r="R290" s="183"/>
      <c r="S290" s="183"/>
      <c r="T290" s="172"/>
      <c r="U290" s="172"/>
      <c r="V290" s="172"/>
      <c r="W290" s="172"/>
      <c r="X290" s="172"/>
      <c r="Y290" s="172"/>
      <c r="Z290" s="172"/>
      <c r="AA290" s="172"/>
      <c r="AB290" s="172"/>
      <c r="AC290" s="172"/>
      <c r="AD290" s="172"/>
      <c r="AE290" s="172"/>
      <c r="AF290" s="172"/>
      <c r="AG290" s="172"/>
      <c r="AH290" s="172"/>
      <c r="AI290" s="172"/>
      <c r="AJ290" s="172"/>
      <c r="AK290" s="172"/>
      <c r="AL290" s="172"/>
      <c r="AM290" s="172"/>
      <c r="AN290" s="172"/>
      <c r="AO290" s="172"/>
      <c r="AP290" s="172"/>
    </row>
    <row r="291" spans="17:42">
      <c r="Q291" s="183"/>
      <c r="R291" s="183"/>
      <c r="S291" s="183"/>
      <c r="T291" s="172"/>
      <c r="U291" s="172"/>
      <c r="V291" s="172"/>
      <c r="W291" s="172"/>
      <c r="X291" s="172"/>
      <c r="Y291" s="172"/>
      <c r="Z291" s="172"/>
      <c r="AA291" s="172"/>
      <c r="AB291" s="172"/>
      <c r="AC291" s="172"/>
      <c r="AD291" s="172"/>
      <c r="AE291" s="172"/>
      <c r="AF291" s="172"/>
      <c r="AG291" s="172"/>
      <c r="AH291" s="172"/>
      <c r="AI291" s="172"/>
      <c r="AJ291" s="172"/>
      <c r="AK291" s="172"/>
      <c r="AL291" s="172"/>
      <c r="AM291" s="172"/>
      <c r="AN291" s="172"/>
      <c r="AO291" s="172"/>
      <c r="AP291" s="172"/>
    </row>
    <row r="292" spans="17:42">
      <c r="Q292" s="183"/>
      <c r="R292" s="183"/>
      <c r="S292" s="183"/>
      <c r="T292" s="172"/>
      <c r="U292" s="172"/>
      <c r="V292" s="172"/>
      <c r="W292" s="172"/>
      <c r="X292" s="172"/>
      <c r="Y292" s="172"/>
      <c r="Z292" s="172"/>
      <c r="AA292" s="172"/>
      <c r="AB292" s="172"/>
      <c r="AC292" s="172"/>
      <c r="AD292" s="172"/>
      <c r="AE292" s="172"/>
      <c r="AF292" s="172"/>
      <c r="AG292" s="172"/>
      <c r="AH292" s="172"/>
      <c r="AI292" s="172"/>
      <c r="AJ292" s="172"/>
      <c r="AK292" s="172"/>
      <c r="AL292" s="172"/>
      <c r="AM292" s="172"/>
      <c r="AN292" s="172"/>
      <c r="AO292" s="172"/>
      <c r="AP292" s="172"/>
    </row>
    <row r="293" spans="17:42">
      <c r="Q293" s="183"/>
      <c r="R293" s="183"/>
      <c r="S293" s="183"/>
      <c r="T293" s="172"/>
      <c r="U293" s="172"/>
      <c r="V293" s="172"/>
      <c r="W293" s="172"/>
      <c r="X293" s="172"/>
      <c r="Y293" s="172"/>
      <c r="Z293" s="172"/>
      <c r="AA293" s="172"/>
      <c r="AB293" s="172"/>
      <c r="AC293" s="172"/>
      <c r="AD293" s="172"/>
      <c r="AE293" s="172"/>
      <c r="AF293" s="172"/>
      <c r="AG293" s="172"/>
      <c r="AH293" s="172"/>
      <c r="AI293" s="172"/>
      <c r="AJ293" s="172"/>
      <c r="AK293" s="172"/>
      <c r="AL293" s="172"/>
      <c r="AM293" s="172"/>
      <c r="AN293" s="172"/>
      <c r="AO293" s="172"/>
      <c r="AP293" s="172"/>
    </row>
    <row r="294" spans="17:42">
      <c r="Q294" s="183"/>
      <c r="R294" s="183"/>
      <c r="S294" s="183"/>
      <c r="T294" s="172"/>
      <c r="U294" s="172"/>
      <c r="V294" s="172"/>
      <c r="W294" s="172"/>
      <c r="X294" s="172"/>
      <c r="Y294" s="172"/>
      <c r="Z294" s="172"/>
      <c r="AA294" s="172"/>
      <c r="AB294" s="172"/>
      <c r="AC294" s="172"/>
      <c r="AD294" s="172"/>
      <c r="AE294" s="172"/>
      <c r="AF294" s="172"/>
      <c r="AG294" s="172"/>
      <c r="AH294" s="172"/>
      <c r="AI294" s="172"/>
      <c r="AJ294" s="172"/>
      <c r="AK294" s="172"/>
      <c r="AL294" s="172"/>
      <c r="AM294" s="172"/>
      <c r="AN294" s="172"/>
      <c r="AO294" s="172"/>
      <c r="AP294" s="172"/>
    </row>
    <row r="295" spans="17:42">
      <c r="Q295" s="183"/>
      <c r="R295" s="183"/>
      <c r="S295" s="183"/>
      <c r="T295" s="172"/>
      <c r="U295" s="172"/>
      <c r="V295" s="172"/>
      <c r="W295" s="172"/>
      <c r="X295" s="172"/>
      <c r="Y295" s="172"/>
      <c r="Z295" s="172"/>
      <c r="AA295" s="172"/>
      <c r="AB295" s="172"/>
      <c r="AC295" s="172"/>
      <c r="AD295" s="172"/>
      <c r="AE295" s="172"/>
      <c r="AF295" s="172"/>
      <c r="AG295" s="172"/>
      <c r="AH295" s="172"/>
      <c r="AI295" s="172"/>
      <c r="AJ295" s="172"/>
      <c r="AK295" s="172"/>
      <c r="AL295" s="172"/>
      <c r="AM295" s="172"/>
      <c r="AN295" s="172"/>
      <c r="AO295" s="172"/>
      <c r="AP295" s="172"/>
    </row>
    <row r="296" spans="17:42">
      <c r="Q296" s="183"/>
      <c r="R296" s="183"/>
      <c r="S296" s="183"/>
      <c r="T296" s="172"/>
      <c r="U296" s="172"/>
      <c r="V296" s="172"/>
      <c r="W296" s="172"/>
      <c r="X296" s="172"/>
      <c r="Y296" s="172"/>
      <c r="Z296" s="172"/>
      <c r="AA296" s="172"/>
      <c r="AB296" s="172"/>
      <c r="AC296" s="172"/>
      <c r="AD296" s="172"/>
      <c r="AE296" s="172"/>
      <c r="AF296" s="172"/>
      <c r="AG296" s="172"/>
      <c r="AH296" s="172"/>
      <c r="AI296" s="172"/>
      <c r="AJ296" s="172"/>
      <c r="AK296" s="172"/>
      <c r="AL296" s="172"/>
      <c r="AM296" s="172"/>
      <c r="AN296" s="172"/>
      <c r="AO296" s="172"/>
      <c r="AP296" s="172"/>
    </row>
    <row r="297" spans="17:42">
      <c r="Q297" s="183"/>
      <c r="R297" s="183"/>
      <c r="S297" s="183"/>
      <c r="T297" s="172"/>
      <c r="U297" s="172"/>
      <c r="V297" s="172"/>
      <c r="W297" s="172"/>
      <c r="X297" s="172"/>
      <c r="Y297" s="172"/>
      <c r="Z297" s="172"/>
      <c r="AA297" s="172"/>
      <c r="AB297" s="172"/>
      <c r="AC297" s="172"/>
      <c r="AD297" s="172"/>
      <c r="AE297" s="172"/>
      <c r="AF297" s="172"/>
      <c r="AG297" s="172"/>
      <c r="AH297" s="172"/>
      <c r="AI297" s="172"/>
      <c r="AJ297" s="172"/>
      <c r="AK297" s="172"/>
      <c r="AL297" s="172"/>
      <c r="AM297" s="172"/>
      <c r="AN297" s="172"/>
      <c r="AO297" s="172"/>
      <c r="AP297" s="172"/>
    </row>
    <row r="298" spans="17:42">
      <c r="Q298" s="183"/>
      <c r="R298" s="183"/>
      <c r="S298" s="183"/>
      <c r="T298" s="172"/>
      <c r="U298" s="172"/>
      <c r="V298" s="172"/>
      <c r="W298" s="172"/>
      <c r="X298" s="172"/>
      <c r="Y298" s="172"/>
      <c r="Z298" s="172"/>
      <c r="AA298" s="172"/>
      <c r="AB298" s="172"/>
      <c r="AC298" s="172"/>
      <c r="AD298" s="172"/>
      <c r="AE298" s="172"/>
      <c r="AF298" s="172"/>
      <c r="AG298" s="172"/>
      <c r="AH298" s="172"/>
      <c r="AI298" s="172"/>
      <c r="AJ298" s="172"/>
      <c r="AK298" s="172"/>
      <c r="AL298" s="172"/>
      <c r="AM298" s="172"/>
      <c r="AN298" s="172"/>
      <c r="AO298" s="172"/>
      <c r="AP298" s="172"/>
    </row>
    <row r="299" spans="17:42">
      <c r="Q299" s="183"/>
      <c r="R299" s="183"/>
      <c r="S299" s="183"/>
      <c r="T299" s="172"/>
      <c r="U299" s="172"/>
      <c r="V299" s="172"/>
      <c r="W299" s="172"/>
      <c r="X299" s="172"/>
      <c r="Y299" s="172"/>
      <c r="Z299" s="172"/>
      <c r="AA299" s="172"/>
      <c r="AB299" s="172"/>
      <c r="AC299" s="172"/>
      <c r="AD299" s="172"/>
      <c r="AE299" s="172"/>
      <c r="AF299" s="172"/>
      <c r="AG299" s="172"/>
      <c r="AH299" s="172"/>
      <c r="AI299" s="172"/>
      <c r="AJ299" s="172"/>
      <c r="AK299" s="172"/>
      <c r="AL299" s="172"/>
      <c r="AM299" s="172"/>
      <c r="AN299" s="172"/>
      <c r="AO299" s="172"/>
      <c r="AP299" s="172"/>
    </row>
    <row r="300" spans="17:42">
      <c r="Q300" s="183"/>
      <c r="R300" s="183"/>
      <c r="S300" s="183"/>
      <c r="T300" s="172"/>
      <c r="U300" s="172"/>
      <c r="V300" s="172"/>
      <c r="W300" s="172"/>
      <c r="X300" s="172"/>
      <c r="Y300" s="172"/>
      <c r="Z300" s="172"/>
      <c r="AA300" s="172"/>
      <c r="AB300" s="172"/>
      <c r="AC300" s="172"/>
      <c r="AD300" s="172"/>
      <c r="AE300" s="172"/>
      <c r="AF300" s="172"/>
      <c r="AG300" s="172"/>
      <c r="AH300" s="172"/>
      <c r="AI300" s="172"/>
      <c r="AJ300" s="172"/>
      <c r="AK300" s="172"/>
      <c r="AL300" s="172"/>
      <c r="AM300" s="172"/>
      <c r="AN300" s="172"/>
      <c r="AO300" s="172"/>
      <c r="AP300" s="172"/>
    </row>
    <row r="301" spans="17:42">
      <c r="Q301" s="183"/>
      <c r="R301" s="183"/>
      <c r="S301" s="183"/>
      <c r="T301" s="172"/>
      <c r="U301" s="172"/>
      <c r="V301" s="172"/>
      <c r="W301" s="172"/>
      <c r="X301" s="172"/>
      <c r="Y301" s="172"/>
      <c r="Z301" s="172"/>
      <c r="AA301" s="172"/>
      <c r="AB301" s="172"/>
      <c r="AC301" s="172"/>
      <c r="AD301" s="172"/>
      <c r="AE301" s="172"/>
      <c r="AF301" s="172"/>
      <c r="AG301" s="172"/>
      <c r="AH301" s="172"/>
      <c r="AI301" s="172"/>
      <c r="AJ301" s="172"/>
      <c r="AK301" s="172"/>
      <c r="AL301" s="172"/>
      <c r="AM301" s="172"/>
      <c r="AN301" s="172"/>
      <c r="AO301" s="172"/>
      <c r="AP301" s="172"/>
    </row>
    <row r="302" spans="17:42">
      <c r="Q302" s="183"/>
      <c r="R302" s="183"/>
      <c r="S302" s="183"/>
      <c r="T302" s="172"/>
      <c r="U302" s="172"/>
      <c r="V302" s="172"/>
      <c r="W302" s="172"/>
      <c r="X302" s="172"/>
      <c r="Y302" s="172"/>
      <c r="Z302" s="172"/>
      <c r="AA302" s="172"/>
      <c r="AB302" s="172"/>
      <c r="AC302" s="172"/>
      <c r="AD302" s="172"/>
      <c r="AE302" s="172"/>
      <c r="AF302" s="172"/>
      <c r="AG302" s="172"/>
      <c r="AH302" s="172"/>
      <c r="AI302" s="172"/>
      <c r="AJ302" s="172"/>
      <c r="AK302" s="172"/>
      <c r="AL302" s="172"/>
      <c r="AM302" s="172"/>
      <c r="AN302" s="172"/>
      <c r="AO302" s="172"/>
      <c r="AP302" s="172"/>
    </row>
    <row r="303" spans="17:42">
      <c r="Q303" s="183"/>
      <c r="R303" s="183"/>
      <c r="S303" s="183"/>
      <c r="T303" s="172"/>
      <c r="U303" s="172"/>
      <c r="V303" s="172"/>
      <c r="W303" s="172"/>
      <c r="X303" s="172"/>
      <c r="Y303" s="172"/>
      <c r="Z303" s="172"/>
      <c r="AA303" s="172"/>
      <c r="AB303" s="172"/>
      <c r="AC303" s="172"/>
      <c r="AD303" s="172"/>
      <c r="AE303" s="172"/>
      <c r="AF303" s="172"/>
      <c r="AG303" s="172"/>
      <c r="AH303" s="172"/>
      <c r="AI303" s="172"/>
      <c r="AJ303" s="172"/>
      <c r="AK303" s="172"/>
      <c r="AL303" s="172"/>
      <c r="AM303" s="172"/>
      <c r="AN303" s="172"/>
      <c r="AO303" s="172"/>
      <c r="AP303" s="172"/>
    </row>
    <row r="304" spans="17:42">
      <c r="Q304" s="183"/>
      <c r="R304" s="183"/>
      <c r="S304" s="183"/>
      <c r="T304" s="172"/>
      <c r="U304" s="172"/>
      <c r="V304" s="172"/>
      <c r="W304" s="172"/>
      <c r="X304" s="172"/>
      <c r="Y304" s="172"/>
      <c r="Z304" s="172"/>
      <c r="AA304" s="172"/>
      <c r="AB304" s="172"/>
      <c r="AC304" s="172"/>
      <c r="AD304" s="172"/>
      <c r="AE304" s="172"/>
      <c r="AF304" s="172"/>
      <c r="AG304" s="172"/>
      <c r="AH304" s="172"/>
      <c r="AI304" s="172"/>
      <c r="AJ304" s="172"/>
      <c r="AK304" s="172"/>
      <c r="AL304" s="172"/>
      <c r="AM304" s="172"/>
      <c r="AN304" s="172"/>
      <c r="AO304" s="172"/>
      <c r="AP304" s="172"/>
    </row>
    <row r="305" spans="17:42">
      <c r="Q305" s="183"/>
      <c r="R305" s="183"/>
      <c r="S305" s="183"/>
      <c r="T305" s="172"/>
      <c r="U305" s="172"/>
      <c r="V305" s="172"/>
      <c r="W305" s="172"/>
      <c r="X305" s="172"/>
      <c r="Y305" s="172"/>
      <c r="Z305" s="172"/>
      <c r="AA305" s="172"/>
      <c r="AB305" s="172"/>
      <c r="AC305" s="172"/>
      <c r="AD305" s="172"/>
      <c r="AE305" s="172"/>
      <c r="AF305" s="172"/>
      <c r="AG305" s="172"/>
      <c r="AH305" s="172"/>
      <c r="AI305" s="172"/>
      <c r="AJ305" s="172"/>
      <c r="AK305" s="172"/>
      <c r="AL305" s="172"/>
      <c r="AM305" s="172"/>
      <c r="AN305" s="172"/>
      <c r="AO305" s="172"/>
      <c r="AP305" s="172"/>
    </row>
    <row r="306" spans="17:42">
      <c r="Q306" s="183"/>
      <c r="R306" s="183"/>
      <c r="S306" s="183"/>
      <c r="T306" s="172"/>
      <c r="U306" s="172"/>
      <c r="V306" s="172"/>
      <c r="W306" s="172"/>
      <c r="X306" s="172"/>
      <c r="Y306" s="172"/>
      <c r="Z306" s="172"/>
      <c r="AA306" s="172"/>
      <c r="AB306" s="172"/>
      <c r="AC306" s="172"/>
      <c r="AD306" s="172"/>
      <c r="AE306" s="172"/>
      <c r="AF306" s="172"/>
      <c r="AG306" s="172"/>
      <c r="AH306" s="172"/>
      <c r="AI306" s="172"/>
      <c r="AJ306" s="172"/>
      <c r="AK306" s="172"/>
      <c r="AL306" s="172"/>
      <c r="AM306" s="172"/>
      <c r="AN306" s="172"/>
      <c r="AO306" s="172"/>
      <c r="AP306" s="172"/>
    </row>
    <row r="307" spans="17:42">
      <c r="Q307" s="183"/>
      <c r="R307" s="183"/>
      <c r="S307" s="183"/>
      <c r="T307" s="172"/>
      <c r="U307" s="172"/>
      <c r="V307" s="172"/>
      <c r="W307" s="172"/>
      <c r="X307" s="172"/>
      <c r="Y307" s="172"/>
      <c r="Z307" s="172"/>
      <c r="AA307" s="172"/>
      <c r="AB307" s="172"/>
      <c r="AC307" s="172"/>
      <c r="AD307" s="172"/>
      <c r="AE307" s="172"/>
      <c r="AF307" s="172"/>
      <c r="AG307" s="172"/>
      <c r="AH307" s="172"/>
      <c r="AI307" s="172"/>
      <c r="AJ307" s="172"/>
      <c r="AK307" s="172"/>
      <c r="AL307" s="172"/>
      <c r="AM307" s="172"/>
      <c r="AN307" s="172"/>
      <c r="AO307" s="172"/>
      <c r="AP307" s="172"/>
    </row>
    <row r="308" spans="17:42">
      <c r="Q308" s="183"/>
      <c r="R308" s="183"/>
      <c r="S308" s="183"/>
      <c r="T308" s="172"/>
      <c r="U308" s="172"/>
      <c r="V308" s="172"/>
      <c r="W308" s="172"/>
      <c r="X308" s="172"/>
      <c r="Y308" s="172"/>
      <c r="Z308" s="172"/>
      <c r="AA308" s="172"/>
      <c r="AB308" s="172"/>
      <c r="AC308" s="172"/>
      <c r="AD308" s="172"/>
      <c r="AE308" s="172"/>
      <c r="AF308" s="172"/>
      <c r="AG308" s="172"/>
      <c r="AH308" s="172"/>
      <c r="AI308" s="172"/>
      <c r="AJ308" s="172"/>
      <c r="AK308" s="172"/>
      <c r="AL308" s="172"/>
      <c r="AM308" s="172"/>
      <c r="AN308" s="172"/>
      <c r="AO308" s="172"/>
      <c r="AP308" s="172"/>
    </row>
    <row r="309" spans="17:42">
      <c r="Q309" s="183"/>
      <c r="R309" s="183"/>
      <c r="S309" s="183"/>
      <c r="T309" s="172"/>
      <c r="U309" s="172"/>
      <c r="V309" s="172"/>
      <c r="W309" s="172"/>
      <c r="X309" s="172"/>
      <c r="Y309" s="172"/>
      <c r="Z309" s="172"/>
      <c r="AA309" s="172"/>
      <c r="AB309" s="172"/>
      <c r="AC309" s="172"/>
      <c r="AD309" s="172"/>
      <c r="AE309" s="172"/>
      <c r="AF309" s="172"/>
      <c r="AG309" s="172"/>
      <c r="AH309" s="172"/>
      <c r="AI309" s="172"/>
      <c r="AJ309" s="172"/>
      <c r="AK309" s="172"/>
      <c r="AL309" s="172"/>
      <c r="AM309" s="172"/>
      <c r="AN309" s="172"/>
      <c r="AO309" s="172"/>
      <c r="AP309" s="172"/>
    </row>
    <row r="310" spans="17:42">
      <c r="Q310" s="183"/>
      <c r="R310" s="183"/>
      <c r="S310" s="183"/>
      <c r="T310" s="172"/>
      <c r="U310" s="172"/>
      <c r="V310" s="172"/>
      <c r="W310" s="172"/>
      <c r="X310" s="172"/>
      <c r="Y310" s="172"/>
      <c r="Z310" s="172"/>
      <c r="AA310" s="172"/>
      <c r="AB310" s="172"/>
      <c r="AC310" s="172"/>
      <c r="AD310" s="172"/>
      <c r="AE310" s="172"/>
      <c r="AF310" s="172"/>
      <c r="AG310" s="172"/>
      <c r="AH310" s="172"/>
      <c r="AI310" s="172"/>
      <c r="AJ310" s="172"/>
      <c r="AK310" s="172"/>
      <c r="AL310" s="172"/>
      <c r="AM310" s="172"/>
      <c r="AN310" s="172"/>
      <c r="AO310" s="172"/>
      <c r="AP310" s="172"/>
    </row>
    <row r="311" spans="17:42">
      <c r="Q311" s="183"/>
      <c r="R311" s="183"/>
      <c r="S311" s="183"/>
      <c r="T311" s="172"/>
      <c r="U311" s="172"/>
      <c r="V311" s="172"/>
      <c r="W311" s="172"/>
      <c r="X311" s="172"/>
      <c r="Y311" s="172"/>
      <c r="Z311" s="172"/>
      <c r="AA311" s="172"/>
      <c r="AB311" s="172"/>
      <c r="AC311" s="172"/>
      <c r="AD311" s="172"/>
      <c r="AE311" s="172"/>
      <c r="AF311" s="172"/>
      <c r="AG311" s="172"/>
      <c r="AH311" s="172"/>
      <c r="AI311" s="172"/>
      <c r="AJ311" s="172"/>
      <c r="AK311" s="172"/>
      <c r="AL311" s="172"/>
      <c r="AM311" s="172"/>
      <c r="AN311" s="172"/>
      <c r="AO311" s="172"/>
      <c r="AP311" s="172"/>
    </row>
    <row r="312" spans="17:42">
      <c r="Q312" s="183"/>
      <c r="R312" s="183"/>
      <c r="S312" s="183"/>
      <c r="T312" s="172"/>
      <c r="U312" s="172"/>
      <c r="V312" s="172"/>
      <c r="W312" s="172"/>
      <c r="X312" s="172"/>
      <c r="Y312" s="172"/>
      <c r="Z312" s="172"/>
      <c r="AA312" s="172"/>
      <c r="AB312" s="172"/>
      <c r="AC312" s="172"/>
      <c r="AD312" s="172"/>
      <c r="AE312" s="172"/>
      <c r="AF312" s="172"/>
      <c r="AG312" s="172"/>
      <c r="AH312" s="172"/>
      <c r="AI312" s="172"/>
      <c r="AJ312" s="172"/>
      <c r="AK312" s="172"/>
      <c r="AL312" s="172"/>
      <c r="AM312" s="172"/>
      <c r="AN312" s="172"/>
      <c r="AO312" s="172"/>
      <c r="AP312" s="172"/>
    </row>
    <row r="313" spans="17:42">
      <c r="Q313" s="183"/>
      <c r="R313" s="183"/>
      <c r="S313" s="183"/>
      <c r="T313" s="172"/>
      <c r="U313" s="172"/>
      <c r="V313" s="172"/>
      <c r="W313" s="172"/>
      <c r="X313" s="172"/>
      <c r="Y313" s="172"/>
      <c r="Z313" s="172"/>
      <c r="AA313" s="172"/>
      <c r="AB313" s="172"/>
      <c r="AC313" s="172"/>
      <c r="AD313" s="172"/>
      <c r="AE313" s="172"/>
      <c r="AF313" s="172"/>
      <c r="AG313" s="172"/>
      <c r="AH313" s="172"/>
      <c r="AI313" s="172"/>
      <c r="AJ313" s="172"/>
      <c r="AK313" s="172"/>
      <c r="AL313" s="172"/>
      <c r="AM313" s="172"/>
      <c r="AN313" s="172"/>
      <c r="AO313" s="172"/>
      <c r="AP313" s="172"/>
    </row>
    <row r="314" spans="17:42">
      <c r="Q314" s="183"/>
      <c r="R314" s="183"/>
      <c r="S314" s="183"/>
      <c r="T314" s="172"/>
      <c r="U314" s="172"/>
      <c r="V314" s="172"/>
      <c r="W314" s="172"/>
      <c r="X314" s="172"/>
      <c r="Y314" s="172"/>
      <c r="Z314" s="172"/>
      <c r="AA314" s="172"/>
      <c r="AB314" s="172"/>
      <c r="AC314" s="172"/>
      <c r="AD314" s="172"/>
      <c r="AE314" s="172"/>
      <c r="AF314" s="172"/>
      <c r="AG314" s="172"/>
      <c r="AH314" s="172"/>
      <c r="AI314" s="172"/>
      <c r="AJ314" s="172"/>
      <c r="AK314" s="172"/>
      <c r="AL314" s="172"/>
      <c r="AM314" s="172"/>
      <c r="AN314" s="172"/>
      <c r="AO314" s="172"/>
      <c r="AP314" s="172"/>
    </row>
    <row r="315" spans="17:42">
      <c r="Q315" s="183"/>
      <c r="R315" s="183"/>
      <c r="S315" s="183"/>
      <c r="T315" s="172"/>
      <c r="U315" s="172"/>
      <c r="V315" s="172"/>
      <c r="W315" s="172"/>
      <c r="X315" s="172"/>
      <c r="Y315" s="172"/>
      <c r="Z315" s="172"/>
      <c r="AA315" s="172"/>
      <c r="AB315" s="172"/>
      <c r="AC315" s="172"/>
      <c r="AD315" s="172"/>
      <c r="AE315" s="172"/>
      <c r="AF315" s="172"/>
      <c r="AG315" s="172"/>
      <c r="AH315" s="172"/>
      <c r="AI315" s="172"/>
      <c r="AJ315" s="172"/>
      <c r="AK315" s="172"/>
      <c r="AL315" s="172"/>
      <c r="AM315" s="172"/>
      <c r="AN315" s="172"/>
      <c r="AO315" s="172"/>
      <c r="AP315" s="172"/>
    </row>
    <row r="316" spans="17:42">
      <c r="Q316" s="183"/>
      <c r="R316" s="183"/>
      <c r="S316" s="183"/>
      <c r="T316" s="172"/>
      <c r="U316" s="172"/>
      <c r="V316" s="172"/>
      <c r="W316" s="172"/>
      <c r="X316" s="172"/>
      <c r="Y316" s="172"/>
      <c r="Z316" s="172"/>
      <c r="AA316" s="172"/>
      <c r="AB316" s="172"/>
      <c r="AC316" s="172"/>
      <c r="AD316" s="172"/>
      <c r="AE316" s="172"/>
      <c r="AF316" s="172"/>
      <c r="AG316" s="172"/>
      <c r="AH316" s="172"/>
      <c r="AI316" s="172"/>
      <c r="AJ316" s="172"/>
      <c r="AK316" s="172"/>
      <c r="AL316" s="172"/>
      <c r="AM316" s="172"/>
      <c r="AN316" s="172"/>
      <c r="AO316" s="172"/>
      <c r="AP316" s="172"/>
    </row>
    <row r="317" spans="17:42">
      <c r="Q317" s="183"/>
      <c r="R317" s="183"/>
      <c r="S317" s="183"/>
      <c r="T317" s="172"/>
      <c r="U317" s="172"/>
      <c r="V317" s="172"/>
      <c r="W317" s="172"/>
      <c r="X317" s="172"/>
      <c r="Y317" s="172"/>
      <c r="Z317" s="172"/>
      <c r="AA317" s="172"/>
      <c r="AB317" s="172"/>
      <c r="AC317" s="172"/>
      <c r="AD317" s="172"/>
      <c r="AE317" s="172"/>
      <c r="AF317" s="172"/>
      <c r="AG317" s="172"/>
      <c r="AH317" s="172"/>
      <c r="AI317" s="172"/>
      <c r="AJ317" s="172"/>
      <c r="AK317" s="172"/>
      <c r="AL317" s="172"/>
      <c r="AM317" s="172"/>
      <c r="AN317" s="172"/>
      <c r="AO317" s="172"/>
      <c r="AP317" s="172"/>
    </row>
    <row r="318" spans="17:42">
      <c r="Q318" s="183"/>
      <c r="R318" s="183"/>
      <c r="S318" s="183"/>
      <c r="T318" s="172"/>
      <c r="U318" s="172"/>
      <c r="V318" s="172"/>
      <c r="W318" s="172"/>
      <c r="X318" s="172"/>
      <c r="Y318" s="172"/>
      <c r="Z318" s="172"/>
      <c r="AA318" s="172"/>
      <c r="AB318" s="172"/>
      <c r="AC318" s="172"/>
      <c r="AD318" s="172"/>
      <c r="AE318" s="172"/>
      <c r="AF318" s="172"/>
      <c r="AG318" s="172"/>
      <c r="AH318" s="172"/>
      <c r="AI318" s="172"/>
      <c r="AJ318" s="172"/>
      <c r="AK318" s="172"/>
      <c r="AL318" s="172"/>
      <c r="AM318" s="172"/>
      <c r="AN318" s="172"/>
      <c r="AO318" s="172"/>
      <c r="AP318" s="172"/>
    </row>
    <row r="319" spans="17:42">
      <c r="Q319" s="183"/>
      <c r="R319" s="183"/>
      <c r="S319" s="183"/>
      <c r="T319" s="172"/>
      <c r="U319" s="172"/>
      <c r="V319" s="172"/>
      <c r="W319" s="172"/>
      <c r="X319" s="172"/>
      <c r="Y319" s="172"/>
      <c r="Z319" s="172"/>
      <c r="AA319" s="172"/>
      <c r="AB319" s="172"/>
      <c r="AC319" s="172"/>
      <c r="AD319" s="172"/>
      <c r="AE319" s="172"/>
      <c r="AF319" s="172"/>
      <c r="AG319" s="172"/>
      <c r="AH319" s="172"/>
      <c r="AI319" s="172"/>
      <c r="AJ319" s="172"/>
      <c r="AK319" s="172"/>
      <c r="AL319" s="172"/>
      <c r="AM319" s="172"/>
      <c r="AN319" s="172"/>
      <c r="AO319" s="172"/>
      <c r="AP319" s="172"/>
    </row>
    <row r="320" spans="17:42">
      <c r="Q320" s="183"/>
      <c r="R320" s="183"/>
      <c r="S320" s="183"/>
      <c r="T320" s="172"/>
      <c r="U320" s="172"/>
      <c r="V320" s="172"/>
      <c r="W320" s="172"/>
      <c r="X320" s="172"/>
      <c r="Y320" s="172"/>
      <c r="Z320" s="172"/>
      <c r="AA320" s="172"/>
      <c r="AB320" s="172"/>
      <c r="AC320" s="172"/>
      <c r="AD320" s="172"/>
      <c r="AE320" s="172"/>
      <c r="AF320" s="172"/>
      <c r="AG320" s="172"/>
      <c r="AH320" s="172"/>
      <c r="AI320" s="172"/>
      <c r="AJ320" s="172"/>
      <c r="AK320" s="172"/>
      <c r="AL320" s="172"/>
      <c r="AM320" s="172"/>
      <c r="AN320" s="172"/>
      <c r="AO320" s="172"/>
      <c r="AP320" s="172"/>
    </row>
    <row r="321" spans="17:42">
      <c r="Q321" s="183"/>
      <c r="R321" s="183"/>
      <c r="S321" s="183"/>
      <c r="T321" s="172"/>
      <c r="U321" s="172"/>
      <c r="V321" s="172"/>
      <c r="W321" s="172"/>
      <c r="X321" s="172"/>
      <c r="Y321" s="172"/>
      <c r="Z321" s="172"/>
      <c r="AA321" s="172"/>
      <c r="AB321" s="172"/>
      <c r="AC321" s="172"/>
      <c r="AD321" s="172"/>
      <c r="AE321" s="172"/>
      <c r="AF321" s="172"/>
      <c r="AG321" s="172"/>
      <c r="AH321" s="172"/>
      <c r="AI321" s="172"/>
      <c r="AJ321" s="172"/>
      <c r="AK321" s="172"/>
      <c r="AL321" s="172"/>
      <c r="AM321" s="172"/>
      <c r="AN321" s="172"/>
      <c r="AO321" s="172"/>
      <c r="AP321" s="172"/>
    </row>
    <row r="322" spans="17:42">
      <c r="Q322" s="183"/>
      <c r="R322" s="183"/>
      <c r="S322" s="183"/>
      <c r="T322" s="172"/>
      <c r="U322" s="172"/>
      <c r="V322" s="172"/>
      <c r="W322" s="172"/>
      <c r="X322" s="172"/>
      <c r="Y322" s="172"/>
      <c r="Z322" s="172"/>
      <c r="AA322" s="172"/>
      <c r="AB322" s="172"/>
      <c r="AC322" s="172"/>
      <c r="AD322" s="172"/>
      <c r="AE322" s="172"/>
      <c r="AF322" s="172"/>
      <c r="AG322" s="172"/>
      <c r="AH322" s="172"/>
      <c r="AI322" s="172"/>
      <c r="AJ322" s="172"/>
      <c r="AK322" s="172"/>
      <c r="AL322" s="172"/>
      <c r="AM322" s="172"/>
      <c r="AN322" s="172"/>
      <c r="AO322" s="172"/>
      <c r="AP322" s="172"/>
    </row>
    <row r="323" spans="17:42">
      <c r="Q323" s="183"/>
      <c r="R323" s="183"/>
      <c r="S323" s="183"/>
      <c r="T323" s="172"/>
      <c r="U323" s="172"/>
      <c r="V323" s="172"/>
      <c r="W323" s="172"/>
      <c r="X323" s="172"/>
      <c r="Y323" s="172"/>
      <c r="Z323" s="172"/>
      <c r="AA323" s="172"/>
      <c r="AB323" s="172"/>
      <c r="AC323" s="172"/>
      <c r="AD323" s="172"/>
      <c r="AE323" s="172"/>
      <c r="AF323" s="172"/>
      <c r="AG323" s="172"/>
      <c r="AH323" s="172"/>
      <c r="AI323" s="172"/>
      <c r="AJ323" s="172"/>
      <c r="AK323" s="172"/>
      <c r="AL323" s="172"/>
      <c r="AM323" s="172"/>
      <c r="AN323" s="172"/>
      <c r="AO323" s="172"/>
      <c r="AP323" s="172"/>
    </row>
    <row r="324" spans="17:42">
      <c r="Q324" s="183"/>
      <c r="R324" s="183"/>
      <c r="S324" s="183"/>
      <c r="T324" s="172"/>
      <c r="U324" s="172"/>
      <c r="V324" s="172"/>
      <c r="W324" s="172"/>
      <c r="X324" s="172"/>
      <c r="Y324" s="172"/>
      <c r="Z324" s="172"/>
      <c r="AA324" s="172"/>
      <c r="AB324" s="172"/>
      <c r="AC324" s="172"/>
      <c r="AD324" s="172"/>
      <c r="AE324" s="172"/>
      <c r="AF324" s="172"/>
      <c r="AG324" s="172"/>
      <c r="AH324" s="172"/>
      <c r="AI324" s="172"/>
      <c r="AJ324" s="172"/>
      <c r="AK324" s="172"/>
      <c r="AL324" s="172"/>
      <c r="AM324" s="172"/>
      <c r="AN324" s="172"/>
      <c r="AO324" s="172"/>
      <c r="AP324" s="172"/>
    </row>
    <row r="325" spans="17:42">
      <c r="Q325" s="183"/>
      <c r="R325" s="183"/>
      <c r="S325" s="183"/>
      <c r="T325" s="172"/>
      <c r="U325" s="172"/>
      <c r="V325" s="172"/>
      <c r="W325" s="172"/>
      <c r="X325" s="172"/>
      <c r="Y325" s="172"/>
      <c r="Z325" s="172"/>
      <c r="AA325" s="172"/>
      <c r="AB325" s="172"/>
      <c r="AC325" s="172"/>
      <c r="AD325" s="172"/>
      <c r="AE325" s="172"/>
      <c r="AF325" s="172"/>
      <c r="AG325" s="172"/>
      <c r="AH325" s="172"/>
      <c r="AI325" s="172"/>
      <c r="AJ325" s="172"/>
      <c r="AK325" s="172"/>
      <c r="AL325" s="172"/>
      <c r="AM325" s="172"/>
      <c r="AN325" s="172"/>
      <c r="AO325" s="172"/>
      <c r="AP325" s="172"/>
    </row>
    <row r="326" spans="17:42">
      <c r="Q326" s="183"/>
      <c r="R326" s="183"/>
      <c r="S326" s="183"/>
      <c r="T326" s="172"/>
      <c r="U326" s="172"/>
      <c r="V326" s="172"/>
      <c r="W326" s="172"/>
      <c r="X326" s="172"/>
      <c r="Y326" s="172"/>
      <c r="Z326" s="172"/>
      <c r="AA326" s="172"/>
      <c r="AB326" s="172"/>
      <c r="AC326" s="172"/>
      <c r="AD326" s="172"/>
      <c r="AE326" s="172"/>
      <c r="AF326" s="172"/>
      <c r="AG326" s="172"/>
      <c r="AH326" s="172"/>
      <c r="AI326" s="172"/>
      <c r="AJ326" s="172"/>
      <c r="AK326" s="172"/>
      <c r="AL326" s="172"/>
      <c r="AM326" s="172"/>
      <c r="AN326" s="172"/>
      <c r="AO326" s="172"/>
      <c r="AP326" s="172"/>
    </row>
    <row r="327" spans="17:42">
      <c r="Q327" s="183"/>
      <c r="R327" s="183"/>
      <c r="S327" s="183"/>
      <c r="T327" s="172"/>
      <c r="U327" s="172"/>
      <c r="V327" s="172"/>
      <c r="W327" s="172"/>
      <c r="X327" s="172"/>
      <c r="Y327" s="172"/>
      <c r="Z327" s="172"/>
      <c r="AA327" s="172"/>
      <c r="AB327" s="172"/>
      <c r="AC327" s="172"/>
      <c r="AD327" s="172"/>
      <c r="AE327" s="172"/>
      <c r="AF327" s="172"/>
      <c r="AG327" s="172"/>
      <c r="AH327" s="172"/>
      <c r="AI327" s="172"/>
      <c r="AJ327" s="172"/>
      <c r="AK327" s="172"/>
      <c r="AL327" s="172"/>
      <c r="AM327" s="172"/>
      <c r="AN327" s="172"/>
      <c r="AO327" s="172"/>
      <c r="AP327" s="172"/>
    </row>
    <row r="328" spans="17:42">
      <c r="Q328" s="183"/>
      <c r="R328" s="183"/>
      <c r="S328" s="183"/>
      <c r="T328" s="172"/>
      <c r="U328" s="172"/>
      <c r="V328" s="172"/>
      <c r="W328" s="172"/>
      <c r="X328" s="172"/>
      <c r="Y328" s="172"/>
      <c r="Z328" s="172"/>
      <c r="AA328" s="172"/>
      <c r="AB328" s="172"/>
      <c r="AC328" s="172"/>
      <c r="AD328" s="172"/>
      <c r="AE328" s="172"/>
      <c r="AF328" s="172"/>
      <c r="AG328" s="172"/>
      <c r="AH328" s="172"/>
      <c r="AI328" s="172"/>
      <c r="AJ328" s="172"/>
      <c r="AK328" s="172"/>
      <c r="AL328" s="172"/>
      <c r="AM328" s="172"/>
      <c r="AN328" s="172"/>
      <c r="AO328" s="172"/>
      <c r="AP328" s="172"/>
    </row>
    <row r="329" spans="17:42">
      <c r="Q329" s="183"/>
      <c r="R329" s="183"/>
      <c r="S329" s="183"/>
      <c r="T329" s="172"/>
      <c r="U329" s="172"/>
      <c r="V329" s="172"/>
      <c r="W329" s="172"/>
      <c r="X329" s="172"/>
      <c r="Y329" s="172"/>
      <c r="Z329" s="172"/>
      <c r="AA329" s="172"/>
      <c r="AB329" s="172"/>
      <c r="AC329" s="172"/>
      <c r="AD329" s="172"/>
      <c r="AE329" s="172"/>
      <c r="AF329" s="172"/>
      <c r="AG329" s="172"/>
      <c r="AH329" s="172"/>
      <c r="AI329" s="172"/>
      <c r="AJ329" s="172"/>
      <c r="AK329" s="172"/>
      <c r="AL329" s="172"/>
      <c r="AM329" s="172"/>
      <c r="AN329" s="172"/>
      <c r="AO329" s="172"/>
      <c r="AP329" s="172"/>
    </row>
    <row r="330" spans="17:42">
      <c r="Q330" s="183"/>
      <c r="R330" s="183"/>
      <c r="S330" s="183"/>
      <c r="T330" s="172"/>
      <c r="U330" s="172"/>
      <c r="V330" s="172"/>
      <c r="W330" s="172"/>
      <c r="X330" s="172"/>
      <c r="Y330" s="172"/>
      <c r="Z330" s="172"/>
      <c r="AA330" s="172"/>
      <c r="AB330" s="172"/>
      <c r="AC330" s="172"/>
      <c r="AD330" s="172"/>
      <c r="AE330" s="172"/>
      <c r="AF330" s="172"/>
      <c r="AG330" s="172"/>
      <c r="AH330" s="172"/>
      <c r="AI330" s="172"/>
      <c r="AJ330" s="172"/>
      <c r="AK330" s="172"/>
      <c r="AL330" s="172"/>
      <c r="AM330" s="172"/>
      <c r="AN330" s="172"/>
      <c r="AO330" s="172"/>
      <c r="AP330" s="172"/>
    </row>
    <row r="331" spans="17:42">
      <c r="Q331" s="183"/>
      <c r="R331" s="183"/>
      <c r="S331" s="183"/>
      <c r="T331" s="172"/>
      <c r="U331" s="172"/>
      <c r="V331" s="172"/>
      <c r="W331" s="172"/>
      <c r="X331" s="172"/>
      <c r="Y331" s="172"/>
      <c r="Z331" s="172"/>
      <c r="AA331" s="172"/>
      <c r="AB331" s="172"/>
      <c r="AC331" s="172"/>
      <c r="AD331" s="172"/>
      <c r="AE331" s="172"/>
      <c r="AF331" s="172"/>
      <c r="AG331" s="172"/>
      <c r="AH331" s="172"/>
      <c r="AI331" s="172"/>
      <c r="AJ331" s="172"/>
      <c r="AK331" s="172"/>
      <c r="AL331" s="172"/>
      <c r="AM331" s="172"/>
      <c r="AN331" s="172"/>
      <c r="AO331" s="172"/>
      <c r="AP331" s="172"/>
    </row>
    <row r="332" spans="17:42">
      <c r="Q332" s="183"/>
      <c r="R332" s="183"/>
      <c r="S332" s="183"/>
      <c r="T332" s="172"/>
      <c r="U332" s="172"/>
      <c r="V332" s="172"/>
      <c r="W332" s="172"/>
      <c r="X332" s="172"/>
      <c r="Y332" s="172"/>
      <c r="Z332" s="172"/>
      <c r="AA332" s="172"/>
      <c r="AB332" s="172"/>
      <c r="AC332" s="172"/>
      <c r="AD332" s="172"/>
      <c r="AE332" s="172"/>
      <c r="AF332" s="172"/>
      <c r="AG332" s="172"/>
      <c r="AH332" s="172"/>
      <c r="AI332" s="172"/>
      <c r="AJ332" s="172"/>
      <c r="AK332" s="172"/>
      <c r="AL332" s="172"/>
      <c r="AM332" s="172"/>
      <c r="AN332" s="172"/>
      <c r="AO332" s="172"/>
      <c r="AP332" s="172"/>
    </row>
    <row r="333" spans="17:42">
      <c r="Q333" s="183"/>
      <c r="R333" s="183"/>
      <c r="S333" s="183"/>
      <c r="T333" s="172"/>
      <c r="U333" s="172"/>
      <c r="V333" s="172"/>
      <c r="W333" s="172"/>
      <c r="X333" s="172"/>
      <c r="Y333" s="172"/>
      <c r="Z333" s="172"/>
      <c r="AA333" s="172"/>
      <c r="AB333" s="172"/>
      <c r="AC333" s="172"/>
      <c r="AD333" s="172"/>
      <c r="AE333" s="172"/>
      <c r="AF333" s="172"/>
      <c r="AG333" s="172"/>
      <c r="AH333" s="172"/>
      <c r="AI333" s="172"/>
      <c r="AJ333" s="172"/>
      <c r="AK333" s="172"/>
      <c r="AL333" s="172"/>
      <c r="AM333" s="172"/>
      <c r="AN333" s="172"/>
      <c r="AO333" s="172"/>
      <c r="AP333" s="172"/>
    </row>
    <row r="334" spans="17:42">
      <c r="Q334" s="183"/>
      <c r="R334" s="183"/>
      <c r="S334" s="183"/>
      <c r="T334" s="172"/>
      <c r="U334" s="172"/>
      <c r="V334" s="172"/>
      <c r="W334" s="172"/>
      <c r="X334" s="172"/>
      <c r="Y334" s="172"/>
      <c r="Z334" s="172"/>
      <c r="AA334" s="172"/>
      <c r="AB334" s="172"/>
      <c r="AC334" s="172"/>
      <c r="AD334" s="172"/>
      <c r="AE334" s="172"/>
      <c r="AF334" s="172"/>
      <c r="AG334" s="172"/>
      <c r="AH334" s="172"/>
      <c r="AI334" s="172"/>
      <c r="AJ334" s="172"/>
      <c r="AK334" s="172"/>
      <c r="AL334" s="172"/>
      <c r="AM334" s="172"/>
      <c r="AN334" s="172"/>
      <c r="AO334" s="172"/>
      <c r="AP334" s="172"/>
    </row>
    <row r="335" spans="17:42">
      <c r="Q335" s="183"/>
      <c r="R335" s="183"/>
      <c r="S335" s="183"/>
      <c r="T335" s="172"/>
      <c r="U335" s="172"/>
      <c r="V335" s="172"/>
      <c r="W335" s="172"/>
      <c r="X335" s="172"/>
      <c r="Y335" s="172"/>
      <c r="Z335" s="172"/>
      <c r="AA335" s="172"/>
      <c r="AB335" s="172"/>
      <c r="AC335" s="172"/>
      <c r="AD335" s="172"/>
      <c r="AE335" s="172"/>
      <c r="AF335" s="172"/>
      <c r="AG335" s="172"/>
      <c r="AH335" s="172"/>
      <c r="AI335" s="172"/>
      <c r="AJ335" s="172"/>
      <c r="AK335" s="172"/>
      <c r="AL335" s="172"/>
      <c r="AM335" s="172"/>
      <c r="AN335" s="172"/>
      <c r="AO335" s="172"/>
      <c r="AP335" s="172"/>
    </row>
    <row r="336" spans="17:42">
      <c r="Q336" s="183"/>
      <c r="R336" s="183"/>
      <c r="S336" s="183"/>
      <c r="T336" s="172"/>
      <c r="U336" s="172"/>
      <c r="V336" s="172"/>
      <c r="W336" s="172"/>
      <c r="X336" s="172"/>
      <c r="Y336" s="172"/>
      <c r="Z336" s="172"/>
      <c r="AA336" s="172"/>
      <c r="AB336" s="172"/>
      <c r="AC336" s="172"/>
      <c r="AD336" s="172"/>
      <c r="AE336" s="172"/>
      <c r="AF336" s="172"/>
      <c r="AG336" s="172"/>
      <c r="AH336" s="172"/>
      <c r="AI336" s="172"/>
      <c r="AJ336" s="172"/>
      <c r="AK336" s="172"/>
      <c r="AL336" s="172"/>
      <c r="AM336" s="172"/>
      <c r="AN336" s="172"/>
      <c r="AO336" s="172"/>
      <c r="AP336" s="172"/>
    </row>
    <row r="337" spans="17:42">
      <c r="Q337" s="183"/>
      <c r="R337" s="183"/>
      <c r="S337" s="183"/>
      <c r="T337" s="172"/>
      <c r="U337" s="172"/>
      <c r="V337" s="172"/>
      <c r="W337" s="172"/>
      <c r="X337" s="172"/>
      <c r="Y337" s="172"/>
      <c r="Z337" s="172"/>
      <c r="AA337" s="172"/>
      <c r="AB337" s="172"/>
      <c r="AC337" s="172"/>
      <c r="AD337" s="172"/>
      <c r="AE337" s="172"/>
      <c r="AF337" s="172"/>
      <c r="AG337" s="172"/>
      <c r="AH337" s="172"/>
      <c r="AI337" s="172"/>
      <c r="AJ337" s="172"/>
      <c r="AK337" s="172"/>
      <c r="AL337" s="172"/>
      <c r="AM337" s="172"/>
      <c r="AN337" s="172"/>
      <c r="AO337" s="172"/>
      <c r="AP337" s="172"/>
    </row>
    <row r="338" spans="17:42">
      <c r="Q338" s="183"/>
      <c r="R338" s="183"/>
      <c r="S338" s="183"/>
      <c r="T338" s="172"/>
      <c r="U338" s="172"/>
      <c r="V338" s="172"/>
      <c r="W338" s="172"/>
      <c r="X338" s="172"/>
      <c r="Y338" s="172"/>
      <c r="Z338" s="172"/>
      <c r="AA338" s="172"/>
      <c r="AB338" s="172"/>
      <c r="AC338" s="172"/>
      <c r="AD338" s="172"/>
      <c r="AE338" s="172"/>
      <c r="AF338" s="172"/>
      <c r="AG338" s="172"/>
      <c r="AH338" s="172"/>
      <c r="AI338" s="172"/>
      <c r="AJ338" s="172"/>
      <c r="AK338" s="172"/>
      <c r="AL338" s="172"/>
      <c r="AM338" s="172"/>
      <c r="AN338" s="172"/>
      <c r="AO338" s="172"/>
      <c r="AP338" s="172"/>
    </row>
    <row r="339" spans="17:42">
      <c r="Q339" s="183"/>
      <c r="R339" s="183"/>
      <c r="S339" s="183"/>
      <c r="T339" s="172"/>
      <c r="U339" s="172"/>
      <c r="V339" s="172"/>
      <c r="W339" s="172"/>
      <c r="X339" s="172"/>
      <c r="Y339" s="172"/>
      <c r="Z339" s="172"/>
      <c r="AA339" s="172"/>
      <c r="AB339" s="172"/>
      <c r="AC339" s="172"/>
      <c r="AD339" s="172"/>
      <c r="AE339" s="172"/>
      <c r="AF339" s="172"/>
      <c r="AG339" s="172"/>
      <c r="AH339" s="172"/>
      <c r="AI339" s="172"/>
      <c r="AJ339" s="172"/>
      <c r="AK339" s="172"/>
      <c r="AL339" s="172"/>
      <c r="AM339" s="172"/>
      <c r="AN339" s="172"/>
      <c r="AO339" s="172"/>
      <c r="AP339" s="172"/>
    </row>
    <row r="340" spans="17:42">
      <c r="Q340" s="183"/>
      <c r="R340" s="183"/>
      <c r="S340" s="183"/>
      <c r="T340" s="172"/>
      <c r="U340" s="172"/>
      <c r="V340" s="172"/>
      <c r="W340" s="172"/>
      <c r="X340" s="172"/>
      <c r="Y340" s="172"/>
      <c r="Z340" s="172"/>
      <c r="AA340" s="172"/>
      <c r="AB340" s="172"/>
      <c r="AC340" s="172"/>
      <c r="AD340" s="172"/>
      <c r="AE340" s="172"/>
      <c r="AF340" s="172"/>
      <c r="AG340" s="172"/>
      <c r="AH340" s="172"/>
      <c r="AI340" s="172"/>
      <c r="AJ340" s="172"/>
      <c r="AK340" s="172"/>
      <c r="AL340" s="172"/>
      <c r="AM340" s="172"/>
      <c r="AN340" s="172"/>
      <c r="AO340" s="172"/>
      <c r="AP340" s="172"/>
    </row>
    <row r="341" spans="17:42">
      <c r="Q341" s="183"/>
      <c r="R341" s="183"/>
      <c r="S341" s="183"/>
      <c r="T341" s="172"/>
      <c r="U341" s="172"/>
      <c r="V341" s="172"/>
      <c r="W341" s="172"/>
      <c r="X341" s="172"/>
      <c r="Y341" s="172"/>
      <c r="Z341" s="172"/>
      <c r="AA341" s="172"/>
      <c r="AB341" s="172"/>
      <c r="AC341" s="172"/>
      <c r="AD341" s="172"/>
      <c r="AE341" s="172"/>
      <c r="AF341" s="172"/>
      <c r="AG341" s="172"/>
      <c r="AH341" s="172"/>
      <c r="AI341" s="172"/>
      <c r="AJ341" s="172"/>
      <c r="AK341" s="172"/>
      <c r="AL341" s="172"/>
      <c r="AM341" s="172"/>
      <c r="AN341" s="172"/>
      <c r="AO341" s="172"/>
      <c r="AP341" s="172"/>
    </row>
    <row r="342" spans="17:42">
      <c r="Q342" s="183"/>
      <c r="R342" s="183"/>
      <c r="S342" s="183"/>
      <c r="T342" s="172"/>
      <c r="U342" s="172"/>
      <c r="V342" s="172"/>
      <c r="W342" s="172"/>
      <c r="X342" s="172"/>
      <c r="Y342" s="172"/>
      <c r="Z342" s="172"/>
      <c r="AA342" s="172"/>
      <c r="AB342" s="172"/>
      <c r="AC342" s="172"/>
      <c r="AD342" s="172"/>
      <c r="AE342" s="172"/>
      <c r="AF342" s="172"/>
      <c r="AG342" s="172"/>
      <c r="AH342" s="172"/>
      <c r="AI342" s="172"/>
      <c r="AJ342" s="172"/>
      <c r="AK342" s="172"/>
      <c r="AL342" s="172"/>
      <c r="AM342" s="172"/>
      <c r="AN342" s="172"/>
      <c r="AO342" s="172"/>
      <c r="AP342" s="172"/>
    </row>
    <row r="343" spans="17:42">
      <c r="Q343" s="183"/>
      <c r="R343" s="183"/>
      <c r="S343" s="183"/>
      <c r="T343" s="172"/>
      <c r="U343" s="172"/>
      <c r="V343" s="172"/>
      <c r="W343" s="172"/>
      <c r="X343" s="172"/>
      <c r="Y343" s="172"/>
      <c r="Z343" s="172"/>
      <c r="AA343" s="172"/>
      <c r="AB343" s="172"/>
      <c r="AC343" s="172"/>
      <c r="AD343" s="172"/>
      <c r="AE343" s="172"/>
      <c r="AF343" s="172"/>
      <c r="AG343" s="172"/>
      <c r="AH343" s="172"/>
      <c r="AI343" s="172"/>
      <c r="AJ343" s="172"/>
      <c r="AK343" s="172"/>
      <c r="AL343" s="172"/>
      <c r="AM343" s="172"/>
      <c r="AN343" s="172"/>
      <c r="AO343" s="172"/>
      <c r="AP343" s="172"/>
    </row>
    <row r="344" spans="17:42">
      <c r="Q344" s="183"/>
      <c r="R344" s="183"/>
      <c r="S344" s="183"/>
      <c r="T344" s="172"/>
      <c r="U344" s="172"/>
      <c r="V344" s="172"/>
      <c r="W344" s="172"/>
      <c r="X344" s="172"/>
      <c r="Y344" s="172"/>
      <c r="Z344" s="172"/>
      <c r="AA344" s="172"/>
      <c r="AB344" s="172"/>
      <c r="AC344" s="172"/>
      <c r="AD344" s="172"/>
      <c r="AE344" s="172"/>
      <c r="AF344" s="172"/>
      <c r="AG344" s="172"/>
      <c r="AH344" s="172"/>
      <c r="AI344" s="172"/>
      <c r="AJ344" s="172"/>
      <c r="AK344" s="172"/>
      <c r="AL344" s="172"/>
      <c r="AM344" s="172"/>
      <c r="AN344" s="172"/>
      <c r="AO344" s="172"/>
      <c r="AP344" s="172"/>
    </row>
    <row r="345" spans="17:42">
      <c r="Q345" s="183"/>
      <c r="R345" s="183"/>
      <c r="S345" s="183"/>
      <c r="T345" s="172"/>
      <c r="U345" s="172"/>
      <c r="V345" s="172"/>
      <c r="W345" s="172"/>
      <c r="X345" s="172"/>
      <c r="Y345" s="172"/>
      <c r="Z345" s="172"/>
      <c r="AA345" s="172"/>
      <c r="AB345" s="172"/>
      <c r="AC345" s="172"/>
      <c r="AD345" s="172"/>
      <c r="AE345" s="172"/>
      <c r="AF345" s="172"/>
      <c r="AG345" s="172"/>
      <c r="AH345" s="172"/>
      <c r="AI345" s="172"/>
      <c r="AJ345" s="172"/>
      <c r="AK345" s="172"/>
      <c r="AL345" s="172"/>
      <c r="AM345" s="172"/>
      <c r="AN345" s="172"/>
      <c r="AO345" s="172"/>
      <c r="AP345" s="172"/>
    </row>
    <row r="346" spans="17:42">
      <c r="Q346" s="183"/>
      <c r="R346" s="183"/>
      <c r="S346" s="183"/>
      <c r="T346" s="172"/>
      <c r="U346" s="172"/>
      <c r="V346" s="172"/>
      <c r="W346" s="172"/>
      <c r="X346" s="172"/>
      <c r="Y346" s="172"/>
      <c r="Z346" s="172"/>
      <c r="AA346" s="172"/>
      <c r="AB346" s="172"/>
      <c r="AC346" s="172"/>
      <c r="AD346" s="172"/>
      <c r="AE346" s="172"/>
      <c r="AF346" s="172"/>
      <c r="AG346" s="172"/>
      <c r="AH346" s="172"/>
      <c r="AI346" s="172"/>
      <c r="AJ346" s="172"/>
      <c r="AK346" s="172"/>
      <c r="AL346" s="172"/>
      <c r="AM346" s="172"/>
      <c r="AN346" s="172"/>
      <c r="AO346" s="172"/>
      <c r="AP346" s="172"/>
    </row>
    <row r="347" spans="17:42">
      <c r="Q347" s="183"/>
      <c r="R347" s="183"/>
      <c r="S347" s="183"/>
      <c r="T347" s="172"/>
      <c r="U347" s="172"/>
      <c r="V347" s="172"/>
      <c r="W347" s="172"/>
      <c r="X347" s="172"/>
      <c r="Y347" s="172"/>
      <c r="Z347" s="172"/>
      <c r="AA347" s="172"/>
      <c r="AB347" s="172"/>
      <c r="AC347" s="172"/>
      <c r="AD347" s="172"/>
      <c r="AE347" s="172"/>
      <c r="AF347" s="172"/>
      <c r="AG347" s="172"/>
      <c r="AH347" s="172"/>
      <c r="AI347" s="172"/>
      <c r="AJ347" s="172"/>
      <c r="AK347" s="172"/>
      <c r="AL347" s="172"/>
      <c r="AM347" s="172"/>
      <c r="AN347" s="172"/>
      <c r="AO347" s="172"/>
      <c r="AP347" s="172"/>
    </row>
    <row r="348" spans="17:42">
      <c r="Q348" s="183"/>
      <c r="R348" s="183"/>
      <c r="S348" s="183"/>
      <c r="T348" s="172"/>
      <c r="U348" s="172"/>
      <c r="V348" s="172"/>
      <c r="W348" s="172"/>
      <c r="X348" s="172"/>
      <c r="Y348" s="172"/>
      <c r="Z348" s="172"/>
      <c r="AA348" s="172"/>
      <c r="AB348" s="172"/>
      <c r="AC348" s="172"/>
      <c r="AD348" s="172"/>
      <c r="AE348" s="172"/>
      <c r="AF348" s="172"/>
      <c r="AG348" s="172"/>
      <c r="AH348" s="172"/>
      <c r="AI348" s="172"/>
      <c r="AJ348" s="172"/>
      <c r="AK348" s="172"/>
      <c r="AL348" s="172"/>
      <c r="AM348" s="172"/>
      <c r="AN348" s="172"/>
      <c r="AO348" s="172"/>
      <c r="AP348" s="172"/>
    </row>
    <row r="349" spans="17:42">
      <c r="Q349" s="183"/>
      <c r="R349" s="183"/>
      <c r="S349" s="183"/>
      <c r="T349" s="172"/>
      <c r="U349" s="172"/>
      <c r="V349" s="172"/>
      <c r="W349" s="172"/>
      <c r="X349" s="172"/>
      <c r="Y349" s="172"/>
      <c r="Z349" s="172"/>
      <c r="AA349" s="172"/>
      <c r="AB349" s="172"/>
      <c r="AC349" s="172"/>
      <c r="AD349" s="172"/>
      <c r="AE349" s="172"/>
      <c r="AF349" s="172"/>
      <c r="AG349" s="172"/>
      <c r="AH349" s="172"/>
      <c r="AI349" s="172"/>
      <c r="AJ349" s="172"/>
      <c r="AK349" s="172"/>
      <c r="AL349" s="172"/>
      <c r="AM349" s="172"/>
      <c r="AN349" s="172"/>
      <c r="AO349" s="172"/>
      <c r="AP349" s="172"/>
    </row>
    <row r="350" spans="17:42">
      <c r="Q350" s="183"/>
      <c r="R350" s="183"/>
      <c r="S350" s="183"/>
      <c r="T350" s="172"/>
      <c r="U350" s="172"/>
      <c r="V350" s="172"/>
      <c r="W350" s="172"/>
      <c r="X350" s="172"/>
      <c r="Y350" s="172"/>
      <c r="Z350" s="172"/>
      <c r="AA350" s="172"/>
      <c r="AB350" s="172"/>
      <c r="AC350" s="172"/>
      <c r="AD350" s="172"/>
      <c r="AE350" s="172"/>
      <c r="AF350" s="172"/>
      <c r="AG350" s="172"/>
      <c r="AH350" s="172"/>
      <c r="AI350" s="172"/>
      <c r="AJ350" s="172"/>
      <c r="AK350" s="172"/>
      <c r="AL350" s="172"/>
      <c r="AM350" s="172"/>
      <c r="AN350" s="172"/>
      <c r="AO350" s="172"/>
      <c r="AP350" s="172"/>
    </row>
    <row r="351" spans="17:42">
      <c r="Q351" s="183"/>
      <c r="R351" s="183"/>
      <c r="S351" s="183"/>
      <c r="T351" s="172"/>
      <c r="U351" s="172"/>
      <c r="V351" s="172"/>
      <c r="W351" s="172"/>
      <c r="X351" s="172"/>
      <c r="Y351" s="172"/>
      <c r="Z351" s="172"/>
      <c r="AA351" s="172"/>
      <c r="AB351" s="172"/>
      <c r="AC351" s="172"/>
      <c r="AD351" s="172"/>
      <c r="AE351" s="172"/>
      <c r="AF351" s="172"/>
      <c r="AG351" s="172"/>
      <c r="AH351" s="172"/>
      <c r="AI351" s="172"/>
      <c r="AJ351" s="172"/>
      <c r="AK351" s="172"/>
      <c r="AL351" s="172"/>
      <c r="AM351" s="172"/>
      <c r="AN351" s="172"/>
      <c r="AO351" s="172"/>
      <c r="AP351" s="172"/>
    </row>
    <row r="352" spans="17:42">
      <c r="Q352" s="183"/>
      <c r="R352" s="183"/>
      <c r="S352" s="183"/>
      <c r="T352" s="172"/>
      <c r="U352" s="172"/>
      <c r="V352" s="172"/>
      <c r="W352" s="172"/>
      <c r="X352" s="172"/>
      <c r="Y352" s="172"/>
      <c r="Z352" s="172"/>
      <c r="AA352" s="172"/>
      <c r="AB352" s="172"/>
      <c r="AC352" s="172"/>
      <c r="AD352" s="172"/>
      <c r="AE352" s="172"/>
      <c r="AF352" s="172"/>
      <c r="AG352" s="172"/>
      <c r="AH352" s="172"/>
      <c r="AI352" s="172"/>
      <c r="AJ352" s="172"/>
      <c r="AK352" s="172"/>
      <c r="AL352" s="172"/>
      <c r="AM352" s="172"/>
      <c r="AN352" s="172"/>
      <c r="AO352" s="172"/>
      <c r="AP352" s="172"/>
    </row>
    <row r="353" spans="17:42">
      <c r="Q353" s="183"/>
      <c r="R353" s="183"/>
      <c r="S353" s="183"/>
      <c r="T353" s="172"/>
      <c r="U353" s="172"/>
      <c r="V353" s="172"/>
      <c r="W353" s="172"/>
      <c r="X353" s="172"/>
      <c r="Y353" s="172"/>
      <c r="Z353" s="172"/>
      <c r="AA353" s="172"/>
      <c r="AB353" s="172"/>
      <c r="AC353" s="172"/>
      <c r="AD353" s="172"/>
      <c r="AE353" s="172"/>
      <c r="AF353" s="172"/>
      <c r="AG353" s="172"/>
      <c r="AH353" s="172"/>
      <c r="AI353" s="172"/>
      <c r="AJ353" s="172"/>
      <c r="AK353" s="172"/>
      <c r="AL353" s="172"/>
      <c r="AM353" s="172"/>
      <c r="AN353" s="172"/>
      <c r="AO353" s="172"/>
      <c r="AP353" s="172"/>
    </row>
    <row r="354" spans="17:42">
      <c r="Q354" s="183"/>
      <c r="R354" s="183"/>
      <c r="S354" s="183"/>
      <c r="T354" s="172"/>
      <c r="U354" s="172"/>
      <c r="V354" s="172"/>
      <c r="W354" s="172"/>
      <c r="X354" s="172"/>
      <c r="Y354" s="172"/>
      <c r="Z354" s="172"/>
      <c r="AA354" s="172"/>
      <c r="AB354" s="172"/>
      <c r="AC354" s="172"/>
      <c r="AD354" s="172"/>
      <c r="AE354" s="172"/>
      <c r="AF354" s="172"/>
      <c r="AG354" s="172"/>
      <c r="AH354" s="172"/>
      <c r="AI354" s="172"/>
      <c r="AJ354" s="172"/>
      <c r="AK354" s="172"/>
      <c r="AL354" s="172"/>
      <c r="AM354" s="172"/>
      <c r="AN354" s="172"/>
      <c r="AO354" s="172"/>
      <c r="AP354" s="172"/>
    </row>
    <row r="355" spans="17:42">
      <c r="Q355" s="183"/>
      <c r="R355" s="183"/>
      <c r="S355" s="183"/>
      <c r="T355" s="172"/>
      <c r="U355" s="172"/>
      <c r="V355" s="172"/>
      <c r="W355" s="172"/>
      <c r="X355" s="172"/>
      <c r="Y355" s="172"/>
      <c r="Z355" s="172"/>
      <c r="AA355" s="172"/>
      <c r="AB355" s="172"/>
      <c r="AC355" s="172"/>
      <c r="AD355" s="172"/>
      <c r="AE355" s="172"/>
      <c r="AF355" s="172"/>
      <c r="AG355" s="172"/>
      <c r="AH355" s="172"/>
      <c r="AI355" s="172"/>
      <c r="AJ355" s="172"/>
      <c r="AK355" s="172"/>
      <c r="AL355" s="172"/>
      <c r="AM355" s="172"/>
      <c r="AN355" s="172"/>
      <c r="AO355" s="172"/>
      <c r="AP355" s="172"/>
    </row>
    <row r="356" spans="17:42">
      <c r="Q356" s="183"/>
      <c r="R356" s="183"/>
      <c r="S356" s="183"/>
      <c r="T356" s="172"/>
      <c r="U356" s="172"/>
      <c r="V356" s="172"/>
      <c r="W356" s="172"/>
      <c r="X356" s="172"/>
      <c r="Y356" s="172"/>
      <c r="Z356" s="172"/>
      <c r="AA356" s="172"/>
      <c r="AB356" s="172"/>
      <c r="AC356" s="172"/>
      <c r="AD356" s="172"/>
      <c r="AE356" s="172"/>
      <c r="AF356" s="172"/>
      <c r="AG356" s="172"/>
      <c r="AH356" s="172"/>
      <c r="AI356" s="172"/>
      <c r="AJ356" s="172"/>
      <c r="AK356" s="172"/>
      <c r="AL356" s="172"/>
      <c r="AM356" s="172"/>
      <c r="AN356" s="172"/>
      <c r="AO356" s="172"/>
      <c r="AP356" s="172"/>
    </row>
    <row r="357" spans="17:42">
      <c r="Q357" s="183"/>
      <c r="R357" s="183"/>
      <c r="S357" s="183"/>
      <c r="T357" s="172"/>
      <c r="U357" s="172"/>
      <c r="V357" s="172"/>
      <c r="W357" s="172"/>
      <c r="X357" s="172"/>
      <c r="Y357" s="172"/>
      <c r="Z357" s="172"/>
      <c r="AA357" s="172"/>
      <c r="AB357" s="172"/>
      <c r="AC357" s="172"/>
      <c r="AD357" s="172"/>
      <c r="AE357" s="172"/>
      <c r="AF357" s="172"/>
      <c r="AG357" s="172"/>
      <c r="AH357" s="172"/>
      <c r="AI357" s="172"/>
      <c r="AJ357" s="172"/>
      <c r="AK357" s="172"/>
      <c r="AL357" s="172"/>
      <c r="AM357" s="172"/>
      <c r="AN357" s="172"/>
      <c r="AO357" s="172"/>
      <c r="AP357" s="172"/>
    </row>
    <row r="358" spans="17:42">
      <c r="Q358" s="183"/>
      <c r="R358" s="183"/>
      <c r="S358" s="183"/>
      <c r="T358" s="172"/>
      <c r="U358" s="172"/>
      <c r="V358" s="172"/>
      <c r="W358" s="172"/>
      <c r="X358" s="172"/>
      <c r="Y358" s="172"/>
      <c r="Z358" s="172"/>
      <c r="AA358" s="172"/>
      <c r="AB358" s="172"/>
      <c r="AC358" s="172"/>
      <c r="AD358" s="172"/>
      <c r="AE358" s="172"/>
      <c r="AF358" s="172"/>
      <c r="AG358" s="172"/>
      <c r="AH358" s="172"/>
      <c r="AI358" s="172"/>
      <c r="AJ358" s="172"/>
      <c r="AK358" s="172"/>
      <c r="AL358" s="172"/>
      <c r="AM358" s="172"/>
      <c r="AN358" s="172"/>
      <c r="AO358" s="172"/>
      <c r="AP358" s="172"/>
    </row>
    <row r="359" spans="17:42">
      <c r="Q359" s="183"/>
      <c r="R359" s="183"/>
      <c r="S359" s="183"/>
      <c r="T359" s="172"/>
      <c r="U359" s="172"/>
      <c r="V359" s="172"/>
      <c r="W359" s="172"/>
      <c r="X359" s="172"/>
      <c r="Y359" s="172"/>
      <c r="Z359" s="172"/>
      <c r="AA359" s="172"/>
      <c r="AB359" s="172"/>
      <c r="AC359" s="172"/>
      <c r="AD359" s="172"/>
      <c r="AE359" s="172"/>
      <c r="AF359" s="172"/>
      <c r="AG359" s="172"/>
      <c r="AH359" s="172"/>
      <c r="AI359" s="172"/>
      <c r="AJ359" s="172"/>
      <c r="AK359" s="172"/>
      <c r="AL359" s="172"/>
      <c r="AM359" s="172"/>
      <c r="AN359" s="172"/>
      <c r="AO359" s="172"/>
      <c r="AP359" s="172"/>
    </row>
    <row r="360" spans="17:42">
      <c r="Q360" s="183"/>
      <c r="R360" s="183"/>
      <c r="S360" s="183"/>
      <c r="T360" s="172"/>
      <c r="U360" s="172"/>
      <c r="V360" s="172"/>
      <c r="W360" s="172"/>
      <c r="X360" s="172"/>
      <c r="Y360" s="172"/>
      <c r="Z360" s="172"/>
      <c r="AA360" s="172"/>
      <c r="AB360" s="172"/>
      <c r="AC360" s="172"/>
      <c r="AD360" s="172"/>
      <c r="AE360" s="172"/>
      <c r="AF360" s="172"/>
      <c r="AG360" s="172"/>
      <c r="AH360" s="172"/>
      <c r="AI360" s="172"/>
      <c r="AJ360" s="172"/>
      <c r="AK360" s="172"/>
      <c r="AL360" s="172"/>
      <c r="AM360" s="172"/>
      <c r="AN360" s="172"/>
      <c r="AO360" s="172"/>
      <c r="AP360" s="172"/>
    </row>
    <row r="361" spans="17:42">
      <c r="Q361" s="183"/>
      <c r="R361" s="183"/>
      <c r="S361" s="183"/>
      <c r="T361" s="172"/>
      <c r="U361" s="172"/>
      <c r="V361" s="172"/>
      <c r="W361" s="172"/>
      <c r="X361" s="172"/>
      <c r="Y361" s="172"/>
      <c r="Z361" s="172"/>
      <c r="AA361" s="172"/>
      <c r="AB361" s="172"/>
      <c r="AC361" s="172"/>
      <c r="AD361" s="172"/>
      <c r="AE361" s="172"/>
      <c r="AF361" s="172"/>
      <c r="AG361" s="172"/>
      <c r="AH361" s="172"/>
      <c r="AI361" s="172"/>
      <c r="AJ361" s="172"/>
      <c r="AK361" s="172"/>
      <c r="AL361" s="172"/>
      <c r="AM361" s="172"/>
      <c r="AN361" s="172"/>
      <c r="AO361" s="172"/>
      <c r="AP361" s="172"/>
    </row>
    <row r="362" spans="17:42">
      <c r="Q362" s="183"/>
      <c r="R362" s="183"/>
      <c r="S362" s="183"/>
      <c r="T362" s="172"/>
      <c r="U362" s="172"/>
      <c r="V362" s="172"/>
      <c r="W362" s="172"/>
      <c r="X362" s="172"/>
      <c r="Y362" s="172"/>
      <c r="Z362" s="172"/>
      <c r="AA362" s="172"/>
      <c r="AB362" s="172"/>
      <c r="AC362" s="172"/>
      <c r="AD362" s="172"/>
      <c r="AE362" s="172"/>
      <c r="AF362" s="172"/>
      <c r="AG362" s="172"/>
      <c r="AH362" s="172"/>
      <c r="AI362" s="172"/>
      <c r="AJ362" s="172"/>
      <c r="AK362" s="172"/>
      <c r="AL362" s="172"/>
      <c r="AM362" s="172"/>
      <c r="AN362" s="172"/>
      <c r="AO362" s="172"/>
      <c r="AP362" s="172"/>
    </row>
    <row r="363" spans="17:42">
      <c r="Q363" s="183"/>
      <c r="R363" s="183"/>
      <c r="S363" s="183"/>
      <c r="T363" s="172"/>
      <c r="U363" s="172"/>
      <c r="V363" s="172"/>
      <c r="W363" s="172"/>
      <c r="X363" s="172"/>
      <c r="Y363" s="172"/>
      <c r="Z363" s="172"/>
      <c r="AA363" s="172"/>
      <c r="AB363" s="172"/>
      <c r="AC363" s="172"/>
      <c r="AD363" s="172"/>
      <c r="AE363" s="172"/>
      <c r="AF363" s="172"/>
      <c r="AG363" s="172"/>
      <c r="AH363" s="172"/>
      <c r="AI363" s="172"/>
      <c r="AJ363" s="172"/>
      <c r="AK363" s="172"/>
      <c r="AL363" s="172"/>
      <c r="AM363" s="172"/>
      <c r="AN363" s="172"/>
      <c r="AO363" s="172"/>
      <c r="AP363" s="172"/>
    </row>
    <row r="364" spans="17:42">
      <c r="Q364" s="183"/>
      <c r="R364" s="183"/>
      <c r="S364" s="183"/>
      <c r="T364" s="172"/>
      <c r="U364" s="172"/>
      <c r="V364" s="172"/>
      <c r="W364" s="172"/>
      <c r="X364" s="172"/>
      <c r="Y364" s="172"/>
      <c r="Z364" s="172"/>
      <c r="AA364" s="172"/>
      <c r="AB364" s="172"/>
      <c r="AC364" s="172"/>
      <c r="AD364" s="172"/>
      <c r="AE364" s="172"/>
      <c r="AF364" s="172"/>
      <c r="AG364" s="172"/>
      <c r="AH364" s="172"/>
      <c r="AI364" s="172"/>
      <c r="AJ364" s="172"/>
      <c r="AK364" s="172"/>
      <c r="AL364" s="172"/>
      <c r="AM364" s="172"/>
      <c r="AN364" s="172"/>
      <c r="AO364" s="172"/>
      <c r="AP364" s="172"/>
    </row>
    <row r="365" spans="17:42">
      <c r="Q365" s="183"/>
      <c r="R365" s="183"/>
      <c r="S365" s="183"/>
      <c r="T365" s="172"/>
      <c r="U365" s="172"/>
      <c r="V365" s="172"/>
      <c r="W365" s="172"/>
      <c r="X365" s="172"/>
      <c r="Y365" s="172"/>
      <c r="Z365" s="172"/>
      <c r="AA365" s="172"/>
      <c r="AB365" s="172"/>
      <c r="AC365" s="172"/>
      <c r="AD365" s="172"/>
      <c r="AE365" s="172"/>
      <c r="AF365" s="172"/>
      <c r="AG365" s="172"/>
      <c r="AH365" s="172"/>
      <c r="AI365" s="172"/>
      <c r="AJ365" s="172"/>
      <c r="AK365" s="172"/>
      <c r="AL365" s="172"/>
      <c r="AM365" s="172"/>
      <c r="AN365" s="172"/>
      <c r="AO365" s="172"/>
      <c r="AP365" s="172"/>
    </row>
    <row r="366" spans="17:42">
      <c r="Q366" s="183"/>
      <c r="R366" s="183"/>
      <c r="S366" s="183"/>
      <c r="T366" s="172"/>
      <c r="U366" s="172"/>
      <c r="V366" s="172"/>
      <c r="W366" s="172"/>
      <c r="X366" s="172"/>
      <c r="Y366" s="172"/>
      <c r="Z366" s="172"/>
      <c r="AA366" s="172"/>
      <c r="AB366" s="172"/>
      <c r="AC366" s="172"/>
      <c r="AD366" s="172"/>
      <c r="AE366" s="172"/>
      <c r="AF366" s="172"/>
      <c r="AG366" s="172"/>
      <c r="AH366" s="172"/>
      <c r="AI366" s="172"/>
      <c r="AJ366" s="172"/>
      <c r="AK366" s="172"/>
      <c r="AL366" s="172"/>
      <c r="AM366" s="172"/>
      <c r="AN366" s="172"/>
      <c r="AO366" s="172"/>
      <c r="AP366" s="172"/>
    </row>
    <row r="367" spans="17:42">
      <c r="Q367" s="183"/>
      <c r="R367" s="183"/>
      <c r="S367" s="183"/>
      <c r="T367" s="172"/>
      <c r="U367" s="172"/>
      <c r="V367" s="172"/>
      <c r="W367" s="172"/>
      <c r="X367" s="172"/>
      <c r="Y367" s="172"/>
      <c r="Z367" s="172"/>
      <c r="AA367" s="172"/>
      <c r="AB367" s="172"/>
      <c r="AC367" s="172"/>
      <c r="AD367" s="172"/>
      <c r="AE367" s="172"/>
      <c r="AF367" s="172"/>
      <c r="AG367" s="172"/>
      <c r="AH367" s="172"/>
      <c r="AI367" s="172"/>
      <c r="AJ367" s="172"/>
      <c r="AK367" s="172"/>
      <c r="AL367" s="172"/>
      <c r="AM367" s="172"/>
      <c r="AN367" s="172"/>
      <c r="AO367" s="172"/>
      <c r="AP367" s="172"/>
    </row>
    <row r="368" spans="17:42">
      <c r="Q368" s="183"/>
      <c r="R368" s="183"/>
      <c r="S368" s="183"/>
      <c r="T368" s="172"/>
      <c r="U368" s="172"/>
      <c r="V368" s="172"/>
      <c r="W368" s="172"/>
      <c r="X368" s="172"/>
      <c r="Y368" s="172"/>
      <c r="Z368" s="172"/>
      <c r="AA368" s="172"/>
      <c r="AB368" s="172"/>
      <c r="AC368" s="172"/>
      <c r="AD368" s="172"/>
      <c r="AE368" s="172"/>
      <c r="AF368" s="172"/>
      <c r="AG368" s="172"/>
      <c r="AH368" s="172"/>
      <c r="AI368" s="172"/>
      <c r="AJ368" s="172"/>
      <c r="AK368" s="172"/>
      <c r="AL368" s="172"/>
      <c r="AM368" s="172"/>
      <c r="AN368" s="172"/>
      <c r="AO368" s="172"/>
      <c r="AP368" s="172"/>
    </row>
    <row r="369" spans="17:42">
      <c r="Q369" s="183"/>
      <c r="R369" s="183"/>
      <c r="S369" s="183"/>
      <c r="T369" s="172"/>
      <c r="U369" s="172"/>
      <c r="V369" s="172"/>
      <c r="W369" s="172"/>
      <c r="X369" s="172"/>
      <c r="Y369" s="172"/>
      <c r="Z369" s="172"/>
      <c r="AA369" s="172"/>
      <c r="AB369" s="172"/>
      <c r="AC369" s="172"/>
      <c r="AD369" s="172"/>
      <c r="AE369" s="172"/>
      <c r="AF369" s="172"/>
      <c r="AG369" s="172"/>
      <c r="AH369" s="172"/>
      <c r="AI369" s="172"/>
      <c r="AJ369" s="172"/>
      <c r="AK369" s="172"/>
      <c r="AL369" s="172"/>
      <c r="AM369" s="172"/>
      <c r="AN369" s="172"/>
      <c r="AO369" s="172"/>
      <c r="AP369" s="172"/>
    </row>
    <row r="370" spans="17:42">
      <c r="Q370" s="183"/>
      <c r="R370" s="183"/>
      <c r="S370" s="183"/>
      <c r="T370" s="172"/>
      <c r="U370" s="172"/>
      <c r="V370" s="172"/>
      <c r="W370" s="172"/>
      <c r="X370" s="172"/>
      <c r="Y370" s="172"/>
      <c r="Z370" s="172"/>
      <c r="AA370" s="172"/>
      <c r="AB370" s="172"/>
      <c r="AC370" s="172"/>
      <c r="AD370" s="172"/>
      <c r="AE370" s="172"/>
      <c r="AF370" s="172"/>
      <c r="AG370" s="172"/>
      <c r="AH370" s="172"/>
      <c r="AI370" s="172"/>
      <c r="AJ370" s="172"/>
      <c r="AK370" s="172"/>
      <c r="AL370" s="172"/>
      <c r="AM370" s="172"/>
      <c r="AN370" s="172"/>
      <c r="AO370" s="172"/>
      <c r="AP370" s="172"/>
    </row>
    <row r="371" spans="17:42">
      <c r="Q371" s="183"/>
      <c r="R371" s="183"/>
      <c r="S371" s="183"/>
      <c r="T371" s="172"/>
      <c r="U371" s="172"/>
      <c r="V371" s="172"/>
      <c r="W371" s="172"/>
      <c r="X371" s="172"/>
      <c r="Y371" s="172"/>
      <c r="Z371" s="172"/>
      <c r="AA371" s="172"/>
      <c r="AB371" s="172"/>
      <c r="AC371" s="172"/>
      <c r="AD371" s="172"/>
      <c r="AE371" s="172"/>
      <c r="AF371" s="172"/>
      <c r="AG371" s="172"/>
      <c r="AH371" s="172"/>
      <c r="AI371" s="172"/>
      <c r="AJ371" s="172"/>
      <c r="AK371" s="172"/>
      <c r="AL371" s="172"/>
      <c r="AM371" s="172"/>
      <c r="AN371" s="172"/>
      <c r="AO371" s="172"/>
      <c r="AP371" s="172"/>
    </row>
    <row r="372" spans="17:42">
      <c r="Q372" s="183"/>
      <c r="R372" s="183"/>
      <c r="S372" s="183"/>
      <c r="T372" s="172"/>
      <c r="U372" s="172"/>
      <c r="V372" s="172"/>
      <c r="W372" s="172"/>
      <c r="X372" s="172"/>
      <c r="Y372" s="172"/>
      <c r="Z372" s="172"/>
      <c r="AA372" s="172"/>
      <c r="AB372" s="172"/>
      <c r="AC372" s="172"/>
      <c r="AD372" s="172"/>
      <c r="AE372" s="172"/>
      <c r="AF372" s="172"/>
      <c r="AG372" s="172"/>
      <c r="AH372" s="172"/>
      <c r="AI372" s="172"/>
      <c r="AJ372" s="172"/>
      <c r="AK372" s="172"/>
      <c r="AL372" s="172"/>
      <c r="AM372" s="172"/>
      <c r="AN372" s="172"/>
      <c r="AO372" s="172"/>
      <c r="AP372" s="172"/>
    </row>
    <row r="373" spans="17:42">
      <c r="Q373" s="183"/>
      <c r="R373" s="183"/>
      <c r="S373" s="183"/>
      <c r="T373" s="172"/>
      <c r="U373" s="172"/>
      <c r="V373" s="172"/>
      <c r="W373" s="172"/>
      <c r="X373" s="172"/>
      <c r="Y373" s="172"/>
      <c r="Z373" s="172"/>
      <c r="AA373" s="172"/>
      <c r="AB373" s="172"/>
      <c r="AC373" s="172"/>
      <c r="AD373" s="172"/>
      <c r="AE373" s="172"/>
      <c r="AF373" s="172"/>
      <c r="AG373" s="172"/>
      <c r="AH373" s="172"/>
      <c r="AI373" s="172"/>
      <c r="AJ373" s="172"/>
      <c r="AK373" s="172"/>
      <c r="AL373" s="172"/>
      <c r="AM373" s="172"/>
      <c r="AN373" s="172"/>
      <c r="AO373" s="172"/>
      <c r="AP373" s="172"/>
    </row>
    <row r="374" spans="17:42">
      <c r="Q374" s="183"/>
      <c r="R374" s="183"/>
      <c r="S374" s="183"/>
      <c r="T374" s="172"/>
      <c r="U374" s="172"/>
      <c r="V374" s="172"/>
      <c r="W374" s="172"/>
      <c r="X374" s="172"/>
      <c r="Y374" s="172"/>
      <c r="Z374" s="172"/>
      <c r="AA374" s="172"/>
      <c r="AB374" s="172"/>
      <c r="AC374" s="172"/>
      <c r="AD374" s="172"/>
      <c r="AE374" s="172"/>
      <c r="AF374" s="172"/>
      <c r="AG374" s="172"/>
      <c r="AH374" s="172"/>
      <c r="AI374" s="172"/>
      <c r="AJ374" s="172"/>
      <c r="AK374" s="172"/>
      <c r="AL374" s="172"/>
      <c r="AM374" s="172"/>
      <c r="AN374" s="172"/>
      <c r="AO374" s="172"/>
      <c r="AP374" s="172"/>
    </row>
    <row r="375" spans="17:42">
      <c r="Q375" s="183"/>
      <c r="R375" s="183"/>
      <c r="S375" s="183"/>
      <c r="T375" s="172"/>
      <c r="U375" s="172"/>
      <c r="V375" s="172"/>
      <c r="W375" s="172"/>
      <c r="X375" s="172"/>
      <c r="Y375" s="172"/>
      <c r="Z375" s="172"/>
      <c r="AA375" s="172"/>
      <c r="AB375" s="172"/>
      <c r="AC375" s="172"/>
      <c r="AD375" s="172"/>
      <c r="AE375" s="172"/>
      <c r="AF375" s="172"/>
      <c r="AG375" s="172"/>
      <c r="AH375" s="172"/>
      <c r="AI375" s="172"/>
      <c r="AJ375" s="172"/>
      <c r="AK375" s="172"/>
      <c r="AL375" s="172"/>
      <c r="AM375" s="172"/>
      <c r="AN375" s="172"/>
      <c r="AO375" s="172"/>
      <c r="AP375" s="172"/>
    </row>
    <row r="376" spans="17:42">
      <c r="Q376" s="183"/>
      <c r="R376" s="183"/>
      <c r="S376" s="183"/>
      <c r="T376" s="172"/>
      <c r="U376" s="172"/>
      <c r="V376" s="172"/>
      <c r="W376" s="172"/>
      <c r="X376" s="172"/>
      <c r="Y376" s="172"/>
      <c r="Z376" s="172"/>
      <c r="AA376" s="172"/>
      <c r="AB376" s="172"/>
      <c r="AC376" s="172"/>
      <c r="AD376" s="172"/>
      <c r="AE376" s="172"/>
      <c r="AF376" s="172"/>
      <c r="AG376" s="172"/>
      <c r="AH376" s="172"/>
      <c r="AI376" s="172"/>
      <c r="AJ376" s="172"/>
      <c r="AK376" s="172"/>
      <c r="AL376" s="172"/>
      <c r="AM376" s="172"/>
      <c r="AN376" s="172"/>
      <c r="AO376" s="172"/>
      <c r="AP376" s="172"/>
    </row>
    <row r="377" spans="17:42">
      <c r="Q377" s="183"/>
      <c r="R377" s="183"/>
      <c r="S377" s="183"/>
      <c r="T377" s="172"/>
      <c r="U377" s="172"/>
      <c r="V377" s="172"/>
      <c r="W377" s="172"/>
      <c r="X377" s="172"/>
      <c r="Y377" s="172"/>
      <c r="Z377" s="172"/>
      <c r="AA377" s="172"/>
      <c r="AB377" s="172"/>
      <c r="AC377" s="172"/>
      <c r="AD377" s="172"/>
      <c r="AE377" s="172"/>
      <c r="AF377" s="172"/>
      <c r="AG377" s="172"/>
      <c r="AH377" s="172"/>
      <c r="AI377" s="172"/>
      <c r="AJ377" s="172"/>
      <c r="AK377" s="172"/>
      <c r="AL377" s="172"/>
      <c r="AM377" s="172"/>
      <c r="AN377" s="172"/>
      <c r="AO377" s="172"/>
      <c r="AP377" s="172"/>
    </row>
    <row r="378" spans="17:42">
      <c r="Q378" s="183"/>
      <c r="R378" s="183"/>
      <c r="S378" s="183"/>
      <c r="T378" s="172"/>
      <c r="U378" s="172"/>
      <c r="V378" s="172"/>
      <c r="W378" s="172"/>
      <c r="X378" s="172"/>
      <c r="Y378" s="172"/>
      <c r="Z378" s="172"/>
      <c r="AA378" s="172"/>
      <c r="AB378" s="172"/>
      <c r="AC378" s="172"/>
      <c r="AD378" s="172"/>
      <c r="AE378" s="172"/>
      <c r="AF378" s="172"/>
      <c r="AG378" s="172"/>
      <c r="AH378" s="172"/>
      <c r="AI378" s="172"/>
      <c r="AJ378" s="172"/>
      <c r="AK378" s="172"/>
      <c r="AL378" s="172"/>
      <c r="AM378" s="172"/>
      <c r="AN378" s="172"/>
      <c r="AO378" s="172"/>
      <c r="AP378" s="172"/>
    </row>
    <row r="379" spans="17:42">
      <c r="Q379" s="183"/>
      <c r="R379" s="183"/>
      <c r="S379" s="183"/>
      <c r="T379" s="172"/>
      <c r="U379" s="172"/>
      <c r="V379" s="172"/>
      <c r="W379" s="172"/>
      <c r="X379" s="172"/>
      <c r="Y379" s="172"/>
      <c r="Z379" s="172"/>
      <c r="AA379" s="172"/>
      <c r="AB379" s="172"/>
      <c r="AC379" s="172"/>
      <c r="AD379" s="172"/>
      <c r="AE379" s="172"/>
      <c r="AF379" s="172"/>
      <c r="AG379" s="172"/>
      <c r="AH379" s="172"/>
      <c r="AI379" s="172"/>
      <c r="AJ379" s="172"/>
      <c r="AK379" s="172"/>
      <c r="AL379" s="172"/>
      <c r="AM379" s="172"/>
      <c r="AN379" s="172"/>
      <c r="AO379" s="172"/>
      <c r="AP379" s="172"/>
    </row>
    <row r="380" spans="17:42">
      <c r="Q380" s="183"/>
      <c r="R380" s="183"/>
      <c r="S380" s="183"/>
      <c r="T380" s="172"/>
      <c r="U380" s="172"/>
      <c r="V380" s="172"/>
      <c r="W380" s="172"/>
      <c r="X380" s="172"/>
      <c r="Y380" s="172"/>
      <c r="Z380" s="172"/>
      <c r="AA380" s="172"/>
      <c r="AB380" s="172"/>
      <c r="AC380" s="172"/>
      <c r="AD380" s="172"/>
      <c r="AE380" s="172"/>
      <c r="AF380" s="172"/>
      <c r="AG380" s="172"/>
      <c r="AH380" s="172"/>
      <c r="AI380" s="172"/>
      <c r="AJ380" s="172"/>
      <c r="AK380" s="172"/>
      <c r="AL380" s="172"/>
      <c r="AM380" s="172"/>
      <c r="AN380" s="172"/>
      <c r="AO380" s="172"/>
      <c r="AP380" s="172"/>
    </row>
    <row r="381" spans="17:42">
      <c r="Q381" s="183"/>
      <c r="R381" s="183"/>
      <c r="S381" s="183"/>
      <c r="T381" s="172"/>
      <c r="U381" s="172"/>
      <c r="V381" s="172"/>
      <c r="W381" s="172"/>
      <c r="X381" s="172"/>
      <c r="Y381" s="172"/>
      <c r="Z381" s="172"/>
      <c r="AA381" s="172"/>
      <c r="AB381" s="172"/>
      <c r="AC381" s="172"/>
      <c r="AD381" s="172"/>
      <c r="AE381" s="172"/>
      <c r="AF381" s="172"/>
      <c r="AG381" s="172"/>
      <c r="AH381" s="172"/>
      <c r="AI381" s="172"/>
      <c r="AJ381" s="172"/>
      <c r="AK381" s="172"/>
      <c r="AL381" s="172"/>
      <c r="AM381" s="172"/>
      <c r="AN381" s="172"/>
      <c r="AO381" s="172"/>
      <c r="AP381" s="172"/>
    </row>
    <row r="382" spans="17:42">
      <c r="Q382" s="183"/>
      <c r="R382" s="183"/>
      <c r="S382" s="183"/>
      <c r="T382" s="172"/>
      <c r="U382" s="172"/>
      <c r="V382" s="172"/>
      <c r="W382" s="172"/>
      <c r="X382" s="172"/>
      <c r="Y382" s="172"/>
      <c r="Z382" s="172"/>
      <c r="AA382" s="172"/>
      <c r="AB382" s="172"/>
      <c r="AC382" s="172"/>
      <c r="AD382" s="172"/>
      <c r="AE382" s="172"/>
      <c r="AF382" s="172"/>
      <c r="AG382" s="172"/>
      <c r="AH382" s="172"/>
      <c r="AI382" s="172"/>
      <c r="AJ382" s="172"/>
      <c r="AK382" s="172"/>
      <c r="AL382" s="172"/>
      <c r="AM382" s="172"/>
      <c r="AN382" s="172"/>
      <c r="AO382" s="172"/>
      <c r="AP382" s="172"/>
    </row>
    <row r="383" spans="17:42">
      <c r="Q383" s="183"/>
      <c r="R383" s="183"/>
      <c r="S383" s="183"/>
      <c r="T383" s="172"/>
      <c r="U383" s="172"/>
      <c r="V383" s="172"/>
      <c r="W383" s="172"/>
      <c r="X383" s="172"/>
      <c r="Y383" s="172"/>
      <c r="Z383" s="172"/>
      <c r="AA383" s="172"/>
      <c r="AB383" s="172"/>
      <c r="AC383" s="172"/>
      <c r="AD383" s="172"/>
      <c r="AE383" s="172"/>
      <c r="AF383" s="172"/>
      <c r="AG383" s="172"/>
      <c r="AH383" s="172"/>
      <c r="AI383" s="172"/>
      <c r="AJ383" s="172"/>
      <c r="AK383" s="172"/>
      <c r="AL383" s="172"/>
      <c r="AM383" s="172"/>
      <c r="AN383" s="172"/>
      <c r="AO383" s="172"/>
      <c r="AP383" s="172"/>
    </row>
    <row r="384" spans="17:42">
      <c r="Q384" s="183"/>
      <c r="R384" s="183"/>
      <c r="S384" s="183"/>
      <c r="T384" s="172"/>
      <c r="U384" s="172"/>
      <c r="V384" s="172"/>
      <c r="W384" s="172"/>
      <c r="X384" s="172"/>
      <c r="Y384" s="172"/>
      <c r="Z384" s="172"/>
      <c r="AA384" s="172"/>
      <c r="AB384" s="172"/>
      <c r="AC384" s="172"/>
      <c r="AD384" s="172"/>
      <c r="AE384" s="172"/>
      <c r="AF384" s="172"/>
      <c r="AG384" s="172"/>
      <c r="AH384" s="172"/>
      <c r="AI384" s="172"/>
      <c r="AJ384" s="172"/>
      <c r="AK384" s="172"/>
      <c r="AL384" s="172"/>
      <c r="AM384" s="172"/>
      <c r="AN384" s="172"/>
      <c r="AO384" s="172"/>
      <c r="AP384" s="172"/>
    </row>
    <row r="385" spans="17:42">
      <c r="Q385" s="183"/>
      <c r="R385" s="183"/>
      <c r="S385" s="183"/>
      <c r="T385" s="172"/>
      <c r="U385" s="172"/>
      <c r="V385" s="172"/>
      <c r="W385" s="172"/>
      <c r="X385" s="172"/>
      <c r="Y385" s="172"/>
      <c r="Z385" s="172"/>
      <c r="AA385" s="172"/>
      <c r="AB385" s="172"/>
      <c r="AC385" s="172"/>
      <c r="AD385" s="172"/>
      <c r="AE385" s="172"/>
      <c r="AF385" s="172"/>
      <c r="AG385" s="172"/>
      <c r="AH385" s="172"/>
      <c r="AI385" s="172"/>
      <c r="AJ385" s="172"/>
      <c r="AK385" s="172"/>
      <c r="AL385" s="172"/>
      <c r="AM385" s="172"/>
      <c r="AN385" s="172"/>
      <c r="AO385" s="172"/>
      <c r="AP385" s="172"/>
    </row>
    <row r="386" spans="17:42">
      <c r="Q386" s="183"/>
      <c r="R386" s="183"/>
      <c r="S386" s="183"/>
      <c r="T386" s="172"/>
      <c r="U386" s="172"/>
      <c r="V386" s="172"/>
      <c r="W386" s="172"/>
      <c r="X386" s="172"/>
      <c r="Y386" s="172"/>
      <c r="Z386" s="172"/>
      <c r="AA386" s="172"/>
      <c r="AB386" s="172"/>
      <c r="AC386" s="172"/>
      <c r="AD386" s="172"/>
      <c r="AE386" s="172"/>
      <c r="AF386" s="172"/>
      <c r="AG386" s="172"/>
      <c r="AH386" s="172"/>
      <c r="AI386" s="172"/>
      <c r="AJ386" s="172"/>
      <c r="AK386" s="172"/>
      <c r="AL386" s="172"/>
      <c r="AM386" s="172"/>
      <c r="AN386" s="172"/>
      <c r="AO386" s="172"/>
      <c r="AP386" s="172"/>
    </row>
    <row r="387" spans="17:42">
      <c r="Q387" s="183"/>
      <c r="R387" s="183"/>
      <c r="S387" s="183"/>
      <c r="T387" s="172"/>
      <c r="U387" s="172"/>
      <c r="V387" s="172"/>
      <c r="W387" s="172"/>
      <c r="X387" s="172"/>
      <c r="Y387" s="172"/>
      <c r="Z387" s="172"/>
      <c r="AA387" s="172"/>
      <c r="AB387" s="172"/>
      <c r="AC387" s="172"/>
      <c r="AD387" s="172"/>
      <c r="AE387" s="172"/>
      <c r="AF387" s="172"/>
      <c r="AG387" s="172"/>
      <c r="AH387" s="172"/>
      <c r="AI387" s="172"/>
      <c r="AJ387" s="172"/>
      <c r="AK387" s="172"/>
      <c r="AL387" s="172"/>
      <c r="AM387" s="172"/>
      <c r="AN387" s="172"/>
      <c r="AO387" s="172"/>
      <c r="AP387" s="172"/>
    </row>
    <row r="388" spans="17:42">
      <c r="Q388" s="183"/>
      <c r="R388" s="183"/>
      <c r="S388" s="183"/>
      <c r="T388" s="172"/>
      <c r="U388" s="172"/>
      <c r="V388" s="172"/>
      <c r="W388" s="172"/>
      <c r="X388" s="172"/>
      <c r="Y388" s="172"/>
      <c r="Z388" s="172"/>
      <c r="AA388" s="172"/>
      <c r="AB388" s="172"/>
      <c r="AC388" s="172"/>
      <c r="AD388" s="172"/>
      <c r="AE388" s="172"/>
      <c r="AF388" s="172"/>
      <c r="AG388" s="172"/>
      <c r="AH388" s="172"/>
      <c r="AI388" s="172"/>
      <c r="AJ388" s="172"/>
      <c r="AK388" s="172"/>
      <c r="AL388" s="172"/>
      <c r="AM388" s="172"/>
      <c r="AN388" s="172"/>
      <c r="AO388" s="172"/>
      <c r="AP388" s="172"/>
    </row>
    <row r="389" spans="17:42">
      <c r="Q389" s="183"/>
      <c r="R389" s="183"/>
      <c r="S389" s="183"/>
      <c r="T389" s="172"/>
      <c r="U389" s="172"/>
      <c r="V389" s="172"/>
      <c r="W389" s="172"/>
      <c r="X389" s="172"/>
      <c r="Y389" s="172"/>
      <c r="Z389" s="172"/>
      <c r="AA389" s="172"/>
      <c r="AB389" s="172"/>
      <c r="AC389" s="172"/>
      <c r="AD389" s="172"/>
      <c r="AE389" s="172"/>
      <c r="AF389" s="172"/>
      <c r="AG389" s="172"/>
      <c r="AH389" s="172"/>
      <c r="AI389" s="172"/>
      <c r="AJ389" s="172"/>
      <c r="AK389" s="172"/>
      <c r="AL389" s="172"/>
      <c r="AM389" s="172"/>
      <c r="AN389" s="172"/>
      <c r="AO389" s="172"/>
      <c r="AP389" s="172"/>
    </row>
    <row r="390" spans="17:42">
      <c r="Q390" s="183"/>
      <c r="R390" s="183"/>
      <c r="S390" s="183"/>
      <c r="T390" s="172"/>
      <c r="U390" s="172"/>
      <c r="V390" s="172"/>
      <c r="W390" s="172"/>
      <c r="X390" s="172"/>
      <c r="Y390" s="172"/>
      <c r="Z390" s="172"/>
      <c r="AA390" s="172"/>
      <c r="AB390" s="172"/>
      <c r="AC390" s="172"/>
      <c r="AD390" s="172"/>
      <c r="AE390" s="172"/>
      <c r="AF390" s="172"/>
      <c r="AG390" s="172"/>
      <c r="AH390" s="172"/>
      <c r="AI390" s="172"/>
      <c r="AJ390" s="172"/>
      <c r="AK390" s="172"/>
      <c r="AL390" s="172"/>
      <c r="AM390" s="172"/>
      <c r="AN390" s="172"/>
      <c r="AO390" s="172"/>
      <c r="AP390" s="172"/>
    </row>
    <row r="391" spans="17:42">
      <c r="Q391" s="183"/>
      <c r="R391" s="183"/>
      <c r="S391" s="183"/>
      <c r="T391" s="172"/>
      <c r="U391" s="172"/>
      <c r="V391" s="172"/>
      <c r="W391" s="172"/>
      <c r="X391" s="172"/>
      <c r="Y391" s="172"/>
      <c r="Z391" s="172"/>
      <c r="AA391" s="172"/>
      <c r="AB391" s="172"/>
      <c r="AC391" s="172"/>
      <c r="AD391" s="172"/>
      <c r="AE391" s="172"/>
      <c r="AF391" s="172"/>
      <c r="AG391" s="172"/>
      <c r="AH391" s="172"/>
      <c r="AI391" s="172"/>
      <c r="AJ391" s="172"/>
      <c r="AK391" s="172"/>
      <c r="AL391" s="172"/>
      <c r="AM391" s="172"/>
      <c r="AN391" s="172"/>
      <c r="AO391" s="172"/>
      <c r="AP391" s="172"/>
    </row>
    <row r="392" spans="17:42">
      <c r="Q392" s="183"/>
      <c r="R392" s="183"/>
      <c r="S392" s="183"/>
      <c r="T392" s="172"/>
      <c r="U392" s="172"/>
      <c r="V392" s="172"/>
      <c r="W392" s="172"/>
      <c r="X392" s="172"/>
      <c r="Y392" s="172"/>
      <c r="Z392" s="172"/>
      <c r="AA392" s="172"/>
      <c r="AB392" s="172"/>
      <c r="AC392" s="172"/>
      <c r="AD392" s="172"/>
      <c r="AE392" s="172"/>
      <c r="AF392" s="172"/>
      <c r="AG392" s="172"/>
      <c r="AH392" s="172"/>
      <c r="AI392" s="172"/>
      <c r="AJ392" s="172"/>
      <c r="AK392" s="172"/>
      <c r="AL392" s="172"/>
      <c r="AM392" s="172"/>
      <c r="AN392" s="172"/>
      <c r="AO392" s="172"/>
      <c r="AP392" s="172"/>
    </row>
    <row r="393" spans="17:42">
      <c r="Q393" s="183"/>
      <c r="R393" s="183"/>
      <c r="S393" s="183"/>
      <c r="T393" s="172"/>
      <c r="U393" s="172"/>
      <c r="V393" s="172"/>
      <c r="W393" s="172"/>
      <c r="X393" s="172"/>
      <c r="Y393" s="172"/>
      <c r="Z393" s="172"/>
      <c r="AA393" s="172"/>
      <c r="AB393" s="172"/>
      <c r="AC393" s="172"/>
      <c r="AD393" s="172"/>
      <c r="AE393" s="172"/>
      <c r="AF393" s="172"/>
      <c r="AG393" s="172"/>
      <c r="AH393" s="172"/>
      <c r="AI393" s="172"/>
      <c r="AJ393" s="172"/>
      <c r="AK393" s="172"/>
      <c r="AL393" s="172"/>
      <c r="AM393" s="172"/>
      <c r="AN393" s="172"/>
      <c r="AO393" s="172"/>
      <c r="AP393" s="172"/>
    </row>
    <row r="394" spans="17:42">
      <c r="Q394" s="183"/>
      <c r="R394" s="183"/>
      <c r="S394" s="183"/>
      <c r="T394" s="172"/>
      <c r="U394" s="172"/>
      <c r="V394" s="172"/>
      <c r="W394" s="172"/>
      <c r="X394" s="172"/>
      <c r="Y394" s="172"/>
      <c r="Z394" s="172"/>
      <c r="AA394" s="172"/>
      <c r="AB394" s="172"/>
      <c r="AC394" s="172"/>
      <c r="AD394" s="172"/>
      <c r="AE394" s="172"/>
      <c r="AF394" s="172"/>
      <c r="AG394" s="172"/>
      <c r="AH394" s="172"/>
      <c r="AI394" s="172"/>
      <c r="AJ394" s="172"/>
      <c r="AK394" s="172"/>
      <c r="AL394" s="172"/>
      <c r="AM394" s="172"/>
      <c r="AN394" s="172"/>
      <c r="AO394" s="172"/>
      <c r="AP394" s="172"/>
    </row>
    <row r="395" spans="17:42">
      <c r="Q395" s="183"/>
      <c r="R395" s="183"/>
      <c r="S395" s="183"/>
      <c r="T395" s="172"/>
      <c r="U395" s="172"/>
      <c r="V395" s="172"/>
      <c r="W395" s="172"/>
      <c r="X395" s="172"/>
      <c r="Y395" s="172"/>
      <c r="Z395" s="172"/>
      <c r="AA395" s="172"/>
      <c r="AB395" s="172"/>
      <c r="AC395" s="172"/>
      <c r="AD395" s="172"/>
      <c r="AE395" s="172"/>
      <c r="AF395" s="172"/>
      <c r="AG395" s="172"/>
      <c r="AH395" s="172"/>
      <c r="AI395" s="172"/>
      <c r="AJ395" s="172"/>
      <c r="AK395" s="172"/>
      <c r="AL395" s="172"/>
      <c r="AM395" s="172"/>
      <c r="AN395" s="172"/>
      <c r="AO395" s="172"/>
      <c r="AP395" s="172"/>
    </row>
    <row r="396" spans="17:42">
      <c r="Q396" s="183"/>
      <c r="R396" s="183"/>
      <c r="S396" s="183"/>
      <c r="T396" s="172"/>
      <c r="U396" s="172"/>
      <c r="V396" s="172"/>
      <c r="W396" s="172"/>
      <c r="X396" s="172"/>
      <c r="Y396" s="172"/>
      <c r="Z396" s="172"/>
      <c r="AA396" s="172"/>
      <c r="AB396" s="172"/>
      <c r="AC396" s="172"/>
      <c r="AD396" s="172"/>
      <c r="AE396" s="172"/>
      <c r="AF396" s="172"/>
      <c r="AG396" s="172"/>
      <c r="AH396" s="172"/>
      <c r="AI396" s="172"/>
      <c r="AJ396" s="172"/>
      <c r="AK396" s="172"/>
      <c r="AL396" s="172"/>
      <c r="AM396" s="172"/>
      <c r="AN396" s="172"/>
      <c r="AO396" s="172"/>
      <c r="AP396" s="172"/>
    </row>
    <row r="397" spans="17:42">
      <c r="Q397" s="183"/>
      <c r="R397" s="183"/>
      <c r="S397" s="183"/>
      <c r="T397" s="172"/>
      <c r="U397" s="172"/>
      <c r="V397" s="172"/>
      <c r="W397" s="172"/>
      <c r="X397" s="172"/>
      <c r="Y397" s="172"/>
      <c r="Z397" s="172"/>
      <c r="AA397" s="172"/>
      <c r="AB397" s="172"/>
      <c r="AC397" s="172"/>
      <c r="AD397" s="172"/>
      <c r="AE397" s="172"/>
      <c r="AF397" s="172"/>
      <c r="AG397" s="172"/>
      <c r="AH397" s="172"/>
      <c r="AI397" s="172"/>
      <c r="AJ397" s="172"/>
      <c r="AK397" s="172"/>
      <c r="AL397" s="172"/>
      <c r="AM397" s="172"/>
      <c r="AN397" s="172"/>
      <c r="AO397" s="172"/>
      <c r="AP397" s="172"/>
    </row>
    <row r="398" spans="17:42">
      <c r="Q398" s="183"/>
      <c r="R398" s="183"/>
      <c r="S398" s="183"/>
      <c r="T398" s="172"/>
      <c r="U398" s="172"/>
      <c r="V398" s="172"/>
      <c r="W398" s="172"/>
      <c r="X398" s="172"/>
      <c r="Y398" s="172"/>
      <c r="Z398" s="172"/>
      <c r="AA398" s="172"/>
      <c r="AB398" s="172"/>
      <c r="AC398" s="172"/>
      <c r="AD398" s="172"/>
      <c r="AE398" s="172"/>
      <c r="AF398" s="172"/>
      <c r="AG398" s="172"/>
      <c r="AH398" s="172"/>
      <c r="AI398" s="172"/>
      <c r="AJ398" s="172"/>
      <c r="AK398" s="172"/>
      <c r="AL398" s="172"/>
      <c r="AM398" s="172"/>
      <c r="AN398" s="172"/>
      <c r="AO398" s="172"/>
      <c r="AP398" s="172"/>
    </row>
    <row r="399" spans="17:42">
      <c r="Q399" s="183"/>
      <c r="R399" s="183"/>
      <c r="S399" s="183"/>
      <c r="T399" s="172"/>
      <c r="U399" s="172"/>
      <c r="V399" s="172"/>
      <c r="W399" s="172"/>
      <c r="X399" s="172"/>
      <c r="Y399" s="172"/>
      <c r="Z399" s="172"/>
      <c r="AA399" s="172"/>
      <c r="AB399" s="172"/>
      <c r="AC399" s="172"/>
      <c r="AD399" s="172"/>
      <c r="AE399" s="172"/>
      <c r="AF399" s="172"/>
      <c r="AG399" s="172"/>
      <c r="AH399" s="172"/>
      <c r="AI399" s="172"/>
      <c r="AJ399" s="172"/>
      <c r="AK399" s="172"/>
      <c r="AL399" s="172"/>
      <c r="AM399" s="172"/>
      <c r="AN399" s="172"/>
      <c r="AO399" s="172"/>
      <c r="AP399" s="172"/>
    </row>
    <row r="400" spans="17:42">
      <c r="Q400" s="183"/>
      <c r="R400" s="183"/>
      <c r="S400" s="183"/>
      <c r="T400" s="172"/>
      <c r="U400" s="172"/>
      <c r="V400" s="172"/>
      <c r="W400" s="172"/>
      <c r="X400" s="172"/>
      <c r="Y400" s="172"/>
      <c r="Z400" s="172"/>
      <c r="AA400" s="172"/>
      <c r="AB400" s="172"/>
      <c r="AC400" s="172"/>
      <c r="AD400" s="172"/>
      <c r="AE400" s="172"/>
      <c r="AF400" s="172"/>
      <c r="AG400" s="172"/>
      <c r="AH400" s="172"/>
      <c r="AI400" s="172"/>
      <c r="AJ400" s="172"/>
      <c r="AK400" s="172"/>
      <c r="AL400" s="172"/>
      <c r="AM400" s="172"/>
      <c r="AN400" s="172"/>
      <c r="AO400" s="172"/>
      <c r="AP400" s="172"/>
    </row>
    <row r="401" spans="17:42">
      <c r="Q401" s="183"/>
      <c r="R401" s="183"/>
      <c r="S401" s="183"/>
      <c r="T401" s="172"/>
      <c r="U401" s="172"/>
      <c r="V401" s="172"/>
      <c r="W401" s="172"/>
      <c r="X401" s="172"/>
      <c r="Y401" s="172"/>
      <c r="Z401" s="172"/>
      <c r="AA401" s="172"/>
      <c r="AB401" s="172"/>
      <c r="AC401" s="172"/>
      <c r="AD401" s="172"/>
      <c r="AE401" s="172"/>
      <c r="AF401" s="172"/>
      <c r="AG401" s="172"/>
      <c r="AH401" s="172"/>
      <c r="AI401" s="172"/>
      <c r="AJ401" s="172"/>
      <c r="AK401" s="172"/>
      <c r="AL401" s="172"/>
      <c r="AM401" s="172"/>
      <c r="AN401" s="172"/>
      <c r="AO401" s="172"/>
      <c r="AP401" s="172"/>
    </row>
    <row r="402" spans="17:42">
      <c r="Q402" s="183"/>
      <c r="R402" s="183"/>
      <c r="S402" s="183"/>
      <c r="T402" s="172"/>
      <c r="U402" s="172"/>
      <c r="V402" s="172"/>
      <c r="W402" s="172"/>
      <c r="X402" s="172"/>
      <c r="Y402" s="172"/>
      <c r="Z402" s="172"/>
      <c r="AA402" s="172"/>
      <c r="AB402" s="172"/>
      <c r="AC402" s="172"/>
      <c r="AD402" s="172"/>
      <c r="AE402" s="172"/>
      <c r="AF402" s="172"/>
      <c r="AG402" s="172"/>
      <c r="AH402" s="172"/>
      <c r="AI402" s="172"/>
      <c r="AJ402" s="172"/>
      <c r="AK402" s="172"/>
      <c r="AL402" s="172"/>
      <c r="AM402" s="172"/>
      <c r="AN402" s="172"/>
      <c r="AO402" s="172"/>
      <c r="AP402" s="172"/>
    </row>
    <row r="403" spans="17:42">
      <c r="Q403" s="183"/>
      <c r="R403" s="183"/>
      <c r="S403" s="183"/>
      <c r="T403" s="172"/>
      <c r="U403" s="172"/>
      <c r="V403" s="172"/>
      <c r="W403" s="172"/>
      <c r="X403" s="172"/>
      <c r="Y403" s="172"/>
      <c r="Z403" s="172"/>
      <c r="AA403" s="172"/>
      <c r="AB403" s="172"/>
      <c r="AC403" s="172"/>
      <c r="AD403" s="172"/>
      <c r="AE403" s="172"/>
      <c r="AF403" s="172"/>
      <c r="AG403" s="172"/>
      <c r="AH403" s="172"/>
      <c r="AI403" s="172"/>
      <c r="AJ403" s="172"/>
      <c r="AK403" s="172"/>
      <c r="AL403" s="172"/>
      <c r="AM403" s="172"/>
      <c r="AN403" s="172"/>
      <c r="AO403" s="172"/>
      <c r="AP403" s="172"/>
    </row>
    <row r="404" spans="17:42">
      <c r="Q404" s="183"/>
      <c r="R404" s="183"/>
      <c r="S404" s="183"/>
      <c r="T404" s="172"/>
      <c r="U404" s="172"/>
      <c r="V404" s="172"/>
      <c r="W404" s="172"/>
      <c r="X404" s="172"/>
      <c r="Y404" s="172"/>
      <c r="Z404" s="172"/>
      <c r="AA404" s="172"/>
      <c r="AB404" s="172"/>
      <c r="AC404" s="172"/>
      <c r="AD404" s="172"/>
      <c r="AE404" s="172"/>
      <c r="AF404" s="172"/>
      <c r="AG404" s="172"/>
      <c r="AH404" s="172"/>
      <c r="AI404" s="172"/>
      <c r="AJ404" s="172"/>
      <c r="AK404" s="172"/>
      <c r="AL404" s="172"/>
      <c r="AM404" s="172"/>
      <c r="AN404" s="172"/>
      <c r="AO404" s="172"/>
      <c r="AP404" s="172"/>
    </row>
    <row r="405" spans="17:42">
      <c r="Q405" s="183"/>
      <c r="R405" s="183"/>
      <c r="S405" s="183"/>
      <c r="T405" s="172"/>
      <c r="U405" s="172"/>
      <c r="V405" s="172"/>
      <c r="W405" s="172"/>
      <c r="X405" s="172"/>
      <c r="Y405" s="172"/>
      <c r="Z405" s="172"/>
      <c r="AA405" s="172"/>
      <c r="AB405" s="172"/>
      <c r="AC405" s="172"/>
      <c r="AD405" s="172"/>
      <c r="AE405" s="172"/>
      <c r="AF405" s="172"/>
      <c r="AG405" s="172"/>
      <c r="AH405" s="172"/>
      <c r="AI405" s="172"/>
      <c r="AJ405" s="172"/>
      <c r="AK405" s="172"/>
      <c r="AL405" s="172"/>
      <c r="AM405" s="172"/>
      <c r="AN405" s="172"/>
      <c r="AO405" s="172"/>
      <c r="AP405" s="172"/>
    </row>
    <row r="406" spans="17:42">
      <c r="Q406" s="183"/>
      <c r="R406" s="183"/>
      <c r="S406" s="183"/>
      <c r="T406" s="172"/>
      <c r="U406" s="172"/>
      <c r="V406" s="172"/>
      <c r="W406" s="172"/>
      <c r="X406" s="172"/>
      <c r="Y406" s="172"/>
      <c r="Z406" s="172"/>
      <c r="AA406" s="172"/>
      <c r="AB406" s="172"/>
      <c r="AC406" s="172"/>
      <c r="AD406" s="172"/>
      <c r="AE406" s="172"/>
      <c r="AF406" s="172"/>
      <c r="AG406" s="172"/>
      <c r="AH406" s="172"/>
      <c r="AI406" s="172"/>
      <c r="AJ406" s="172"/>
      <c r="AK406" s="172"/>
      <c r="AL406" s="172"/>
      <c r="AM406" s="172"/>
      <c r="AN406" s="172"/>
      <c r="AO406" s="172"/>
      <c r="AP406" s="172"/>
    </row>
    <row r="407" spans="17:42">
      <c r="Q407" s="183"/>
      <c r="R407" s="183"/>
      <c r="S407" s="183"/>
      <c r="T407" s="172"/>
      <c r="U407" s="172"/>
      <c r="V407" s="172"/>
      <c r="W407" s="172"/>
      <c r="X407" s="172"/>
      <c r="Y407" s="172"/>
      <c r="Z407" s="172"/>
      <c r="AA407" s="172"/>
      <c r="AB407" s="172"/>
      <c r="AC407" s="172"/>
      <c r="AD407" s="172"/>
      <c r="AE407" s="172"/>
      <c r="AF407" s="172"/>
      <c r="AG407" s="172"/>
      <c r="AH407" s="172"/>
      <c r="AI407" s="172"/>
      <c r="AJ407" s="172"/>
      <c r="AK407" s="172"/>
      <c r="AL407" s="172"/>
      <c r="AM407" s="172"/>
      <c r="AN407" s="172"/>
      <c r="AO407" s="172"/>
      <c r="AP407" s="172"/>
    </row>
    <row r="408" spans="17:42">
      <c r="Q408" s="183"/>
      <c r="R408" s="183"/>
      <c r="S408" s="183"/>
      <c r="T408" s="172"/>
      <c r="U408" s="172"/>
      <c r="V408" s="172"/>
      <c r="W408" s="172"/>
      <c r="X408" s="172"/>
      <c r="Y408" s="172"/>
      <c r="Z408" s="172"/>
      <c r="AA408" s="172"/>
      <c r="AB408" s="172"/>
      <c r="AC408" s="172"/>
      <c r="AD408" s="172"/>
      <c r="AE408" s="172"/>
      <c r="AF408" s="172"/>
      <c r="AG408" s="172"/>
      <c r="AH408" s="172"/>
      <c r="AI408" s="172"/>
      <c r="AJ408" s="172"/>
      <c r="AK408" s="172"/>
      <c r="AL408" s="172"/>
      <c r="AM408" s="172"/>
      <c r="AN408" s="172"/>
      <c r="AO408" s="172"/>
      <c r="AP408" s="172"/>
    </row>
    <row r="409" spans="17:42">
      <c r="Q409" s="183"/>
      <c r="R409" s="183"/>
      <c r="S409" s="183"/>
      <c r="T409" s="172"/>
      <c r="U409" s="172"/>
      <c r="V409" s="172"/>
      <c r="W409" s="172"/>
      <c r="X409" s="172"/>
      <c r="Y409" s="172"/>
      <c r="Z409" s="172"/>
      <c r="AA409" s="172"/>
      <c r="AB409" s="172"/>
      <c r="AC409" s="172"/>
      <c r="AD409" s="172"/>
      <c r="AE409" s="172"/>
      <c r="AF409" s="172"/>
      <c r="AG409" s="172"/>
      <c r="AH409" s="172"/>
      <c r="AI409" s="172"/>
      <c r="AJ409" s="172"/>
      <c r="AK409" s="172"/>
      <c r="AL409" s="172"/>
      <c r="AM409" s="172"/>
      <c r="AN409" s="172"/>
      <c r="AO409" s="172"/>
      <c r="AP409" s="172"/>
    </row>
    <row r="410" spans="17:42">
      <c r="Q410" s="183"/>
      <c r="R410" s="183"/>
      <c r="S410" s="183"/>
      <c r="T410" s="172"/>
      <c r="U410" s="172"/>
      <c r="V410" s="172"/>
      <c r="W410" s="172"/>
      <c r="X410" s="172"/>
      <c r="Y410" s="172"/>
      <c r="Z410" s="172"/>
      <c r="AA410" s="172"/>
      <c r="AB410" s="172"/>
      <c r="AC410" s="172"/>
      <c r="AD410" s="172"/>
      <c r="AE410" s="172"/>
      <c r="AF410" s="172"/>
      <c r="AG410" s="172"/>
      <c r="AH410" s="172"/>
      <c r="AI410" s="172"/>
      <c r="AJ410" s="172"/>
      <c r="AK410" s="172"/>
      <c r="AL410" s="172"/>
      <c r="AM410" s="172"/>
      <c r="AN410" s="172"/>
      <c r="AO410" s="172"/>
      <c r="AP410" s="172"/>
    </row>
    <row r="411" spans="17:42">
      <c r="Q411" s="183"/>
      <c r="R411" s="183"/>
      <c r="S411" s="183"/>
      <c r="T411" s="172"/>
      <c r="U411" s="172"/>
      <c r="V411" s="172"/>
      <c r="W411" s="172"/>
      <c r="X411" s="172"/>
      <c r="Y411" s="172"/>
      <c r="Z411" s="172"/>
      <c r="AA411" s="172"/>
      <c r="AB411" s="172"/>
      <c r="AC411" s="172"/>
      <c r="AD411" s="172"/>
      <c r="AE411" s="172"/>
      <c r="AF411" s="172"/>
      <c r="AG411" s="172"/>
      <c r="AH411" s="172"/>
      <c r="AI411" s="172"/>
      <c r="AJ411" s="172"/>
      <c r="AK411" s="172"/>
      <c r="AL411" s="172"/>
      <c r="AM411" s="172"/>
      <c r="AN411" s="172"/>
      <c r="AO411" s="172"/>
      <c r="AP411" s="172"/>
    </row>
    <row r="412" spans="17:42">
      <c r="Q412" s="183"/>
      <c r="R412" s="183"/>
      <c r="S412" s="183"/>
      <c r="T412" s="172"/>
      <c r="U412" s="172"/>
      <c r="V412" s="172"/>
      <c r="W412" s="172"/>
      <c r="X412" s="172"/>
      <c r="Y412" s="172"/>
      <c r="Z412" s="172"/>
      <c r="AA412" s="172"/>
      <c r="AB412" s="172"/>
      <c r="AC412" s="172"/>
      <c r="AD412" s="172"/>
      <c r="AE412" s="172"/>
      <c r="AF412" s="172"/>
      <c r="AG412" s="172"/>
      <c r="AH412" s="172"/>
      <c r="AI412" s="172"/>
      <c r="AJ412" s="172"/>
      <c r="AK412" s="172"/>
      <c r="AL412" s="172"/>
      <c r="AM412" s="172"/>
      <c r="AN412" s="172"/>
      <c r="AO412" s="172"/>
      <c r="AP412" s="172"/>
    </row>
    <row r="413" spans="17:42">
      <c r="Q413" s="183"/>
      <c r="R413" s="183"/>
      <c r="S413" s="183"/>
      <c r="T413" s="172"/>
      <c r="U413" s="172"/>
      <c r="V413" s="172"/>
      <c r="W413" s="172"/>
      <c r="X413" s="172"/>
      <c r="Y413" s="172"/>
      <c r="Z413" s="172"/>
      <c r="AA413" s="172"/>
      <c r="AB413" s="172"/>
      <c r="AC413" s="172"/>
      <c r="AD413" s="172"/>
      <c r="AE413" s="172"/>
      <c r="AF413" s="172"/>
      <c r="AG413" s="172"/>
      <c r="AH413" s="172"/>
      <c r="AI413" s="172"/>
      <c r="AJ413" s="172"/>
      <c r="AK413" s="172"/>
      <c r="AL413" s="172"/>
      <c r="AM413" s="172"/>
      <c r="AN413" s="172"/>
      <c r="AO413" s="172"/>
      <c r="AP413" s="172"/>
    </row>
    <row r="414" spans="17:42">
      <c r="Q414" s="183"/>
      <c r="R414" s="183"/>
      <c r="S414" s="183"/>
      <c r="T414" s="172"/>
      <c r="U414" s="172"/>
      <c r="V414" s="172"/>
      <c r="W414" s="172"/>
      <c r="X414" s="172"/>
      <c r="Y414" s="172"/>
      <c r="Z414" s="172"/>
      <c r="AA414" s="172"/>
      <c r="AB414" s="172"/>
      <c r="AC414" s="172"/>
      <c r="AD414" s="172"/>
      <c r="AE414" s="172"/>
      <c r="AF414" s="172"/>
      <c r="AG414" s="172"/>
      <c r="AH414" s="172"/>
      <c r="AI414" s="172"/>
      <c r="AJ414" s="172"/>
      <c r="AK414" s="172"/>
      <c r="AL414" s="172"/>
      <c r="AM414" s="172"/>
      <c r="AN414" s="172"/>
      <c r="AO414" s="172"/>
      <c r="AP414" s="172"/>
    </row>
    <row r="415" spans="17:42">
      <c r="Q415" s="183"/>
      <c r="R415" s="183"/>
      <c r="S415" s="183"/>
      <c r="T415" s="172"/>
      <c r="U415" s="172"/>
      <c r="V415" s="172"/>
      <c r="W415" s="172"/>
      <c r="X415" s="172"/>
      <c r="Y415" s="172"/>
      <c r="Z415" s="172"/>
      <c r="AA415" s="172"/>
      <c r="AB415" s="172"/>
      <c r="AC415" s="172"/>
      <c r="AD415" s="172"/>
      <c r="AE415" s="172"/>
      <c r="AF415" s="172"/>
      <c r="AG415" s="172"/>
      <c r="AH415" s="172"/>
      <c r="AI415" s="172"/>
      <c r="AJ415" s="172"/>
      <c r="AK415" s="172"/>
      <c r="AL415" s="172"/>
      <c r="AM415" s="172"/>
      <c r="AN415" s="172"/>
      <c r="AO415" s="172"/>
      <c r="AP415" s="172"/>
    </row>
    <row r="416" spans="17:42">
      <c r="Q416" s="183"/>
      <c r="R416" s="183"/>
      <c r="S416" s="183"/>
      <c r="T416" s="172"/>
      <c r="U416" s="172"/>
      <c r="V416" s="172"/>
      <c r="W416" s="172"/>
      <c r="X416" s="172"/>
      <c r="Y416" s="172"/>
      <c r="Z416" s="172"/>
      <c r="AA416" s="172"/>
      <c r="AB416" s="172"/>
      <c r="AC416" s="172"/>
      <c r="AD416" s="172"/>
      <c r="AE416" s="172"/>
      <c r="AF416" s="172"/>
      <c r="AG416" s="172"/>
      <c r="AH416" s="172"/>
      <c r="AI416" s="172"/>
      <c r="AJ416" s="172"/>
      <c r="AK416" s="172"/>
      <c r="AL416" s="172"/>
      <c r="AM416" s="172"/>
      <c r="AN416" s="172"/>
      <c r="AO416" s="172"/>
      <c r="AP416" s="172"/>
    </row>
    <row r="417" spans="17:42">
      <c r="Q417" s="183"/>
      <c r="R417" s="183"/>
      <c r="S417" s="183"/>
      <c r="T417" s="172"/>
      <c r="U417" s="172"/>
      <c r="V417" s="172"/>
      <c r="W417" s="172"/>
      <c r="X417" s="172"/>
      <c r="Y417" s="172"/>
      <c r="Z417" s="172"/>
      <c r="AA417" s="172"/>
      <c r="AB417" s="172"/>
      <c r="AC417" s="172"/>
      <c r="AD417" s="172"/>
      <c r="AE417" s="172"/>
      <c r="AF417" s="172"/>
      <c r="AG417" s="172"/>
      <c r="AH417" s="172"/>
      <c r="AI417" s="172"/>
      <c r="AJ417" s="172"/>
      <c r="AK417" s="172"/>
      <c r="AL417" s="172"/>
      <c r="AM417" s="172"/>
      <c r="AN417" s="172"/>
      <c r="AO417" s="172"/>
      <c r="AP417" s="172"/>
    </row>
    <row r="418" spans="17:42">
      <c r="Q418" s="183"/>
      <c r="R418" s="183"/>
      <c r="S418" s="183"/>
      <c r="T418" s="172"/>
      <c r="U418" s="172"/>
      <c r="V418" s="172"/>
      <c r="W418" s="172"/>
      <c r="X418" s="172"/>
      <c r="Y418" s="172"/>
      <c r="Z418" s="172"/>
      <c r="AA418" s="172"/>
      <c r="AB418" s="172"/>
      <c r="AC418" s="172"/>
      <c r="AD418" s="172"/>
      <c r="AE418" s="172"/>
      <c r="AF418" s="172"/>
      <c r="AG418" s="172"/>
      <c r="AH418" s="172"/>
      <c r="AI418" s="172"/>
      <c r="AJ418" s="172"/>
      <c r="AK418" s="172"/>
      <c r="AL418" s="172"/>
      <c r="AM418" s="172"/>
      <c r="AN418" s="172"/>
      <c r="AO418" s="172"/>
      <c r="AP418" s="172"/>
    </row>
    <row r="419" spans="17:42">
      <c r="Q419" s="183"/>
      <c r="R419" s="183"/>
      <c r="S419" s="183"/>
      <c r="T419" s="172"/>
      <c r="U419" s="172"/>
      <c r="V419" s="172"/>
      <c r="W419" s="172"/>
      <c r="X419" s="172"/>
      <c r="Y419" s="172"/>
      <c r="Z419" s="172"/>
      <c r="AA419" s="172"/>
      <c r="AB419" s="172"/>
      <c r="AC419" s="172"/>
      <c r="AD419" s="172"/>
      <c r="AE419" s="172"/>
      <c r="AF419" s="172"/>
      <c r="AG419" s="172"/>
      <c r="AH419" s="172"/>
      <c r="AI419" s="172"/>
      <c r="AJ419" s="172"/>
      <c r="AK419" s="172"/>
      <c r="AL419" s="172"/>
      <c r="AM419" s="172"/>
      <c r="AN419" s="172"/>
      <c r="AO419" s="172"/>
      <c r="AP419" s="172"/>
    </row>
    <row r="420" spans="17:42">
      <c r="Q420" s="183"/>
      <c r="R420" s="183"/>
      <c r="S420" s="183"/>
      <c r="T420" s="172"/>
      <c r="U420" s="172"/>
      <c r="V420" s="172"/>
      <c r="W420" s="172"/>
      <c r="X420" s="172"/>
      <c r="Y420" s="172"/>
      <c r="Z420" s="172"/>
      <c r="AA420" s="172"/>
      <c r="AB420" s="172"/>
      <c r="AC420" s="172"/>
      <c r="AD420" s="172"/>
      <c r="AE420" s="172"/>
      <c r="AF420" s="172"/>
      <c r="AG420" s="172"/>
      <c r="AH420" s="172"/>
      <c r="AI420" s="172"/>
      <c r="AJ420" s="172"/>
      <c r="AK420" s="172"/>
      <c r="AL420" s="172"/>
      <c r="AM420" s="172"/>
      <c r="AN420" s="172"/>
      <c r="AO420" s="172"/>
      <c r="AP420" s="172"/>
    </row>
    <row r="421" spans="17:42">
      <c r="Q421" s="183"/>
      <c r="R421" s="183"/>
      <c r="S421" s="183"/>
      <c r="T421" s="172"/>
      <c r="U421" s="172"/>
      <c r="V421" s="172"/>
      <c r="W421" s="172"/>
      <c r="X421" s="172"/>
      <c r="Y421" s="172"/>
      <c r="Z421" s="172"/>
      <c r="AA421" s="172"/>
      <c r="AB421" s="172"/>
      <c r="AC421" s="172"/>
      <c r="AD421" s="172"/>
      <c r="AE421" s="172"/>
      <c r="AF421" s="172"/>
      <c r="AG421" s="172"/>
      <c r="AH421" s="172"/>
      <c r="AI421" s="172"/>
      <c r="AJ421" s="172"/>
      <c r="AK421" s="172"/>
      <c r="AL421" s="172"/>
      <c r="AM421" s="172"/>
      <c r="AN421" s="172"/>
      <c r="AO421" s="172"/>
      <c r="AP421" s="172"/>
    </row>
    <row r="422" spans="17:42">
      <c r="Q422" s="183"/>
      <c r="R422" s="183"/>
      <c r="S422" s="183"/>
      <c r="T422" s="172"/>
      <c r="U422" s="172"/>
      <c r="V422" s="172"/>
      <c r="W422" s="172"/>
      <c r="X422" s="172"/>
      <c r="Y422" s="172"/>
      <c r="Z422" s="172"/>
      <c r="AA422" s="172"/>
      <c r="AB422" s="172"/>
      <c r="AC422" s="172"/>
      <c r="AD422" s="172"/>
      <c r="AE422" s="172"/>
      <c r="AF422" s="172"/>
      <c r="AG422" s="172"/>
      <c r="AH422" s="172"/>
      <c r="AI422" s="172"/>
      <c r="AJ422" s="172"/>
      <c r="AK422" s="172"/>
      <c r="AL422" s="172"/>
      <c r="AM422" s="172"/>
      <c r="AN422" s="172"/>
      <c r="AO422" s="172"/>
      <c r="AP422" s="172"/>
    </row>
    <row r="423" spans="17:42">
      <c r="Q423" s="183"/>
      <c r="R423" s="183"/>
      <c r="S423" s="183"/>
      <c r="T423" s="172"/>
      <c r="U423" s="172"/>
      <c r="V423" s="172"/>
      <c r="W423" s="172"/>
      <c r="X423" s="172"/>
      <c r="Y423" s="172"/>
      <c r="Z423" s="172"/>
      <c r="AA423" s="172"/>
      <c r="AB423" s="172"/>
      <c r="AC423" s="172"/>
      <c r="AD423" s="172"/>
      <c r="AE423" s="172"/>
      <c r="AF423" s="172"/>
      <c r="AG423" s="172"/>
      <c r="AH423" s="172"/>
      <c r="AI423" s="172"/>
      <c r="AJ423" s="172"/>
      <c r="AK423" s="172"/>
      <c r="AL423" s="172"/>
      <c r="AM423" s="172"/>
      <c r="AN423" s="172"/>
      <c r="AO423" s="172"/>
      <c r="AP423" s="172"/>
    </row>
    <row r="424" spans="17:42">
      <c r="Q424" s="183"/>
      <c r="R424" s="183"/>
      <c r="S424" s="183"/>
      <c r="T424" s="172"/>
      <c r="U424" s="172"/>
      <c r="V424" s="172"/>
      <c r="W424" s="172"/>
      <c r="X424" s="172"/>
      <c r="Y424" s="172"/>
      <c r="Z424" s="172"/>
      <c r="AA424" s="172"/>
      <c r="AB424" s="172"/>
      <c r="AC424" s="172"/>
      <c r="AD424" s="172"/>
      <c r="AE424" s="172"/>
      <c r="AF424" s="172"/>
      <c r="AG424" s="172"/>
      <c r="AH424" s="172"/>
      <c r="AI424" s="172"/>
      <c r="AJ424" s="172"/>
      <c r="AK424" s="172"/>
      <c r="AL424" s="172"/>
      <c r="AM424" s="172"/>
      <c r="AN424" s="172"/>
      <c r="AO424" s="172"/>
      <c r="AP424" s="172"/>
    </row>
    <row r="425" spans="17:42">
      <c r="Q425" s="183"/>
      <c r="R425" s="183"/>
      <c r="S425" s="183"/>
      <c r="T425" s="172"/>
      <c r="U425" s="172"/>
      <c r="V425" s="172"/>
      <c r="W425" s="172"/>
      <c r="X425" s="172"/>
      <c r="Y425" s="172"/>
      <c r="Z425" s="172"/>
      <c r="AA425" s="172"/>
      <c r="AB425" s="172"/>
      <c r="AC425" s="172"/>
      <c r="AD425" s="172"/>
      <c r="AE425" s="172"/>
      <c r="AF425" s="172"/>
      <c r="AG425" s="172"/>
      <c r="AH425" s="172"/>
      <c r="AI425" s="172"/>
      <c r="AJ425" s="172"/>
      <c r="AK425" s="172"/>
      <c r="AL425" s="172"/>
      <c r="AM425" s="172"/>
      <c r="AN425" s="172"/>
      <c r="AO425" s="172"/>
      <c r="AP425" s="172"/>
    </row>
    <row r="426" spans="17:42">
      <c r="Q426" s="183"/>
      <c r="R426" s="183"/>
      <c r="S426" s="183"/>
      <c r="T426" s="172"/>
      <c r="U426" s="172"/>
      <c r="V426" s="172"/>
      <c r="W426" s="172"/>
      <c r="X426" s="172"/>
      <c r="Y426" s="172"/>
      <c r="Z426" s="172"/>
      <c r="AA426" s="172"/>
      <c r="AB426" s="172"/>
      <c r="AC426" s="172"/>
      <c r="AD426" s="172"/>
      <c r="AE426" s="172"/>
      <c r="AF426" s="172"/>
      <c r="AG426" s="172"/>
      <c r="AH426" s="172"/>
      <c r="AI426" s="172"/>
      <c r="AJ426" s="172"/>
      <c r="AK426" s="172"/>
      <c r="AL426" s="172"/>
      <c r="AM426" s="172"/>
      <c r="AN426" s="172"/>
      <c r="AO426" s="172"/>
      <c r="AP426" s="172"/>
    </row>
    <row r="427" spans="17:42">
      <c r="Q427" s="183"/>
      <c r="R427" s="183"/>
      <c r="S427" s="183"/>
      <c r="T427" s="172"/>
      <c r="U427" s="172"/>
      <c r="V427" s="172"/>
      <c r="W427" s="172"/>
      <c r="X427" s="172"/>
      <c r="Y427" s="172"/>
      <c r="Z427" s="172"/>
      <c r="AA427" s="172"/>
      <c r="AB427" s="172"/>
      <c r="AC427" s="172"/>
      <c r="AD427" s="172"/>
      <c r="AE427" s="172"/>
      <c r="AF427" s="172"/>
      <c r="AG427" s="172"/>
      <c r="AH427" s="172"/>
      <c r="AI427" s="172"/>
      <c r="AJ427" s="172"/>
      <c r="AK427" s="172"/>
      <c r="AL427" s="172"/>
      <c r="AM427" s="172"/>
      <c r="AN427" s="172"/>
      <c r="AO427" s="172"/>
      <c r="AP427" s="172"/>
    </row>
    <row r="428" spans="17:42">
      <c r="Q428" s="183"/>
      <c r="R428" s="183"/>
      <c r="S428" s="183"/>
      <c r="T428" s="172"/>
      <c r="U428" s="172"/>
      <c r="V428" s="172"/>
      <c r="W428" s="172"/>
      <c r="X428" s="172"/>
      <c r="Y428" s="172"/>
      <c r="Z428" s="172"/>
      <c r="AA428" s="172"/>
      <c r="AB428" s="172"/>
      <c r="AC428" s="172"/>
      <c r="AD428" s="172"/>
      <c r="AE428" s="172"/>
      <c r="AF428" s="172"/>
      <c r="AG428" s="172"/>
      <c r="AH428" s="172"/>
      <c r="AI428" s="172"/>
      <c r="AJ428" s="172"/>
      <c r="AK428" s="172"/>
      <c r="AL428" s="172"/>
      <c r="AM428" s="172"/>
      <c r="AN428" s="172"/>
      <c r="AO428" s="172"/>
      <c r="AP428" s="172"/>
    </row>
    <row r="429" spans="17:42">
      <c r="Q429" s="183"/>
      <c r="R429" s="183"/>
      <c r="S429" s="183"/>
      <c r="T429" s="172"/>
      <c r="U429" s="172"/>
      <c r="V429" s="172"/>
      <c r="W429" s="172"/>
      <c r="X429" s="172"/>
      <c r="Y429" s="172"/>
      <c r="Z429" s="172"/>
      <c r="AA429" s="172"/>
      <c r="AB429" s="172"/>
      <c r="AC429" s="172"/>
      <c r="AD429" s="172"/>
      <c r="AE429" s="172"/>
      <c r="AF429" s="172"/>
      <c r="AG429" s="172"/>
      <c r="AH429" s="172"/>
      <c r="AI429" s="172"/>
      <c r="AJ429" s="172"/>
      <c r="AK429" s="172"/>
      <c r="AL429" s="172"/>
      <c r="AM429" s="172"/>
      <c r="AN429" s="172"/>
      <c r="AO429" s="172"/>
      <c r="AP429" s="172"/>
    </row>
    <row r="430" spans="17:42">
      <c r="Q430" s="183"/>
      <c r="R430" s="183"/>
      <c r="S430" s="183"/>
      <c r="T430" s="172"/>
      <c r="U430" s="172"/>
      <c r="V430" s="172"/>
      <c r="W430" s="172"/>
      <c r="X430" s="172"/>
      <c r="Y430" s="172"/>
      <c r="Z430" s="172"/>
      <c r="AA430" s="172"/>
      <c r="AB430" s="172"/>
      <c r="AC430" s="172"/>
      <c r="AD430" s="172"/>
      <c r="AE430" s="172"/>
      <c r="AF430" s="172"/>
      <c r="AG430" s="172"/>
      <c r="AH430" s="172"/>
      <c r="AI430" s="172"/>
      <c r="AJ430" s="172"/>
      <c r="AK430" s="172"/>
      <c r="AL430" s="172"/>
      <c r="AM430" s="172"/>
      <c r="AN430" s="172"/>
      <c r="AO430" s="172"/>
      <c r="AP430" s="172"/>
    </row>
    <row r="431" spans="17:42">
      <c r="Q431" s="183"/>
      <c r="R431" s="183"/>
      <c r="S431" s="183"/>
      <c r="T431" s="172"/>
      <c r="U431" s="172"/>
      <c r="V431" s="172"/>
      <c r="W431" s="172"/>
      <c r="X431" s="172"/>
      <c r="Y431" s="172"/>
      <c r="Z431" s="172"/>
      <c r="AA431" s="172"/>
      <c r="AB431" s="172"/>
      <c r="AC431" s="172"/>
      <c r="AD431" s="172"/>
      <c r="AE431" s="172"/>
      <c r="AF431" s="172"/>
      <c r="AG431" s="172"/>
      <c r="AH431" s="172"/>
      <c r="AI431" s="172"/>
      <c r="AJ431" s="172"/>
      <c r="AK431" s="172"/>
      <c r="AL431" s="172"/>
      <c r="AM431" s="172"/>
      <c r="AN431" s="172"/>
      <c r="AO431" s="172"/>
      <c r="AP431" s="172"/>
    </row>
    <row r="432" spans="17:42">
      <c r="Q432" s="183"/>
      <c r="R432" s="183"/>
      <c r="S432" s="183"/>
      <c r="T432" s="172"/>
      <c r="U432" s="172"/>
      <c r="V432" s="172"/>
      <c r="W432" s="172"/>
      <c r="X432" s="172"/>
      <c r="Y432" s="172"/>
      <c r="Z432" s="172"/>
      <c r="AA432" s="172"/>
      <c r="AB432" s="172"/>
      <c r="AC432" s="172"/>
      <c r="AD432" s="172"/>
      <c r="AE432" s="172"/>
      <c r="AF432" s="172"/>
      <c r="AG432" s="172"/>
      <c r="AH432" s="172"/>
      <c r="AI432" s="172"/>
      <c r="AJ432" s="172"/>
      <c r="AK432" s="172"/>
      <c r="AL432" s="172"/>
      <c r="AM432" s="172"/>
      <c r="AN432" s="172"/>
      <c r="AO432" s="172"/>
      <c r="AP432" s="172"/>
    </row>
    <row r="433" spans="17:42">
      <c r="Q433" s="183"/>
      <c r="R433" s="183"/>
      <c r="S433" s="183"/>
      <c r="T433" s="172"/>
      <c r="U433" s="172"/>
      <c r="V433" s="172"/>
      <c r="W433" s="172"/>
      <c r="X433" s="172"/>
      <c r="Y433" s="172"/>
      <c r="Z433" s="172"/>
      <c r="AA433" s="172"/>
      <c r="AB433" s="172"/>
      <c r="AC433" s="172"/>
      <c r="AD433" s="172"/>
      <c r="AE433" s="172"/>
      <c r="AF433" s="172"/>
      <c r="AG433" s="172"/>
      <c r="AH433" s="172"/>
      <c r="AI433" s="172"/>
      <c r="AJ433" s="172"/>
      <c r="AK433" s="172"/>
      <c r="AL433" s="172"/>
      <c r="AM433" s="172"/>
      <c r="AN433" s="172"/>
      <c r="AO433" s="172"/>
      <c r="AP433" s="172"/>
    </row>
    <row r="434" spans="17:42">
      <c r="Q434" s="183"/>
      <c r="R434" s="183"/>
      <c r="S434" s="183"/>
      <c r="T434" s="172"/>
      <c r="U434" s="172"/>
      <c r="V434" s="172"/>
      <c r="W434" s="172"/>
      <c r="X434" s="172"/>
      <c r="Y434" s="172"/>
      <c r="Z434" s="172"/>
      <c r="AA434" s="172"/>
      <c r="AB434" s="172"/>
      <c r="AC434" s="172"/>
      <c r="AD434" s="172"/>
      <c r="AE434" s="172"/>
      <c r="AF434" s="172"/>
      <c r="AG434" s="172"/>
      <c r="AH434" s="172"/>
      <c r="AI434" s="172"/>
      <c r="AJ434" s="172"/>
      <c r="AK434" s="172"/>
      <c r="AL434" s="172"/>
      <c r="AM434" s="172"/>
      <c r="AN434" s="172"/>
      <c r="AO434" s="172"/>
      <c r="AP434" s="172"/>
    </row>
    <row r="435" spans="17:42">
      <c r="Q435" s="183"/>
      <c r="R435" s="183"/>
      <c r="S435" s="183"/>
      <c r="T435" s="172"/>
      <c r="U435" s="172"/>
      <c r="V435" s="172"/>
      <c r="W435" s="172"/>
      <c r="X435" s="172"/>
      <c r="Y435" s="172"/>
      <c r="Z435" s="172"/>
      <c r="AA435" s="172"/>
      <c r="AB435" s="172"/>
      <c r="AC435" s="172"/>
      <c r="AD435" s="172"/>
      <c r="AE435" s="172"/>
      <c r="AF435" s="172"/>
      <c r="AG435" s="172"/>
      <c r="AH435" s="172"/>
      <c r="AI435" s="172"/>
      <c r="AJ435" s="172"/>
      <c r="AK435" s="172"/>
      <c r="AL435" s="172"/>
      <c r="AM435" s="172"/>
      <c r="AN435" s="172"/>
      <c r="AO435" s="172"/>
      <c r="AP435" s="172"/>
    </row>
    <row r="436" spans="17:42">
      <c r="Q436" s="183"/>
      <c r="R436" s="183"/>
      <c r="S436" s="183"/>
      <c r="T436" s="172"/>
      <c r="U436" s="172"/>
      <c r="V436" s="172"/>
      <c r="W436" s="172"/>
      <c r="X436" s="172"/>
      <c r="Y436" s="172"/>
      <c r="Z436" s="172"/>
      <c r="AA436" s="172"/>
      <c r="AB436" s="172"/>
      <c r="AC436" s="172"/>
      <c r="AD436" s="172"/>
      <c r="AE436" s="172"/>
      <c r="AF436" s="172"/>
      <c r="AG436" s="172"/>
      <c r="AH436" s="172"/>
      <c r="AI436" s="172"/>
      <c r="AJ436" s="172"/>
      <c r="AK436" s="172"/>
      <c r="AL436" s="172"/>
      <c r="AM436" s="172"/>
      <c r="AN436" s="172"/>
      <c r="AO436" s="172"/>
      <c r="AP436" s="172"/>
    </row>
    <row r="437" spans="17:42">
      <c r="Q437" s="183"/>
      <c r="R437" s="183"/>
      <c r="S437" s="183"/>
      <c r="T437" s="172"/>
      <c r="U437" s="172"/>
      <c r="V437" s="172"/>
      <c r="W437" s="172"/>
      <c r="X437" s="172"/>
      <c r="Y437" s="172"/>
      <c r="Z437" s="172"/>
      <c r="AA437" s="172"/>
      <c r="AB437" s="172"/>
      <c r="AC437" s="172"/>
      <c r="AD437" s="172"/>
      <c r="AE437" s="172"/>
      <c r="AF437" s="172"/>
      <c r="AG437" s="172"/>
      <c r="AH437" s="172"/>
      <c r="AI437" s="172"/>
      <c r="AJ437" s="172"/>
      <c r="AK437" s="172"/>
      <c r="AL437" s="172"/>
      <c r="AM437" s="172"/>
      <c r="AN437" s="172"/>
      <c r="AO437" s="172"/>
      <c r="AP437" s="172"/>
    </row>
    <row r="438" spans="17:42">
      <c r="Q438" s="183"/>
      <c r="R438" s="183"/>
      <c r="S438" s="183"/>
      <c r="T438" s="172"/>
      <c r="U438" s="172"/>
      <c r="V438" s="172"/>
      <c r="W438" s="172"/>
      <c r="X438" s="172"/>
      <c r="Y438" s="172"/>
      <c r="Z438" s="172"/>
      <c r="AA438" s="172"/>
      <c r="AB438" s="172"/>
      <c r="AC438" s="172"/>
      <c r="AD438" s="172"/>
      <c r="AE438" s="172"/>
      <c r="AF438" s="172"/>
      <c r="AG438" s="172"/>
      <c r="AH438" s="172"/>
      <c r="AI438" s="172"/>
      <c r="AJ438" s="172"/>
      <c r="AK438" s="172"/>
      <c r="AL438" s="172"/>
      <c r="AM438" s="172"/>
      <c r="AN438" s="172"/>
      <c r="AO438" s="172"/>
      <c r="AP438" s="172"/>
    </row>
    <row r="439" spans="17:42">
      <c r="Q439" s="183"/>
      <c r="R439" s="183"/>
      <c r="S439" s="183"/>
      <c r="T439" s="172"/>
      <c r="U439" s="172"/>
      <c r="V439" s="172"/>
      <c r="W439" s="172"/>
      <c r="X439" s="172"/>
      <c r="Y439" s="172"/>
      <c r="Z439" s="172"/>
      <c r="AA439" s="172"/>
      <c r="AB439" s="172"/>
      <c r="AC439" s="172"/>
      <c r="AD439" s="172"/>
      <c r="AE439" s="172"/>
      <c r="AF439" s="172"/>
      <c r="AG439" s="172"/>
      <c r="AH439" s="172"/>
      <c r="AI439" s="172"/>
      <c r="AJ439" s="172"/>
      <c r="AK439" s="172"/>
      <c r="AL439" s="172"/>
      <c r="AM439" s="172"/>
      <c r="AN439" s="172"/>
      <c r="AO439" s="172"/>
      <c r="AP439" s="172"/>
    </row>
    <row r="440" spans="17:42">
      <c r="Q440" s="183"/>
      <c r="R440" s="183"/>
      <c r="S440" s="183"/>
      <c r="T440" s="172"/>
      <c r="U440" s="172"/>
      <c r="V440" s="172"/>
      <c r="W440" s="172"/>
      <c r="X440" s="172"/>
      <c r="Y440" s="172"/>
      <c r="Z440" s="172"/>
      <c r="AA440" s="172"/>
      <c r="AB440" s="172"/>
      <c r="AC440" s="172"/>
      <c r="AD440" s="172"/>
      <c r="AE440" s="172"/>
      <c r="AF440" s="172"/>
      <c r="AG440" s="172"/>
      <c r="AH440" s="172"/>
      <c r="AI440" s="172"/>
      <c r="AJ440" s="172"/>
      <c r="AK440" s="172"/>
      <c r="AL440" s="172"/>
      <c r="AM440" s="172"/>
      <c r="AN440" s="172"/>
      <c r="AO440" s="172"/>
      <c r="AP440" s="172"/>
    </row>
    <row r="441" spans="17:42">
      <c r="Q441" s="183"/>
      <c r="R441" s="183"/>
      <c r="S441" s="183"/>
      <c r="T441" s="172"/>
      <c r="U441" s="172"/>
      <c r="V441" s="172"/>
      <c r="W441" s="172"/>
      <c r="X441" s="172"/>
      <c r="Y441" s="172"/>
      <c r="Z441" s="172"/>
      <c r="AA441" s="172"/>
      <c r="AB441" s="172"/>
      <c r="AC441" s="172"/>
      <c r="AD441" s="172"/>
      <c r="AE441" s="172"/>
      <c r="AF441" s="172"/>
      <c r="AG441" s="172"/>
      <c r="AH441" s="172"/>
      <c r="AI441" s="172"/>
      <c r="AJ441" s="172"/>
      <c r="AK441" s="172"/>
      <c r="AL441" s="172"/>
      <c r="AM441" s="172"/>
      <c r="AN441" s="172"/>
      <c r="AO441" s="172"/>
      <c r="AP441" s="172"/>
    </row>
    <row r="442" spans="17:42">
      <c r="Q442" s="183"/>
      <c r="R442" s="183"/>
      <c r="S442" s="183"/>
      <c r="T442" s="172"/>
      <c r="U442" s="172"/>
      <c r="V442" s="172"/>
      <c r="W442" s="172"/>
      <c r="X442" s="172"/>
      <c r="Y442" s="172"/>
      <c r="Z442" s="172"/>
      <c r="AA442" s="172"/>
      <c r="AB442" s="172"/>
      <c r="AC442" s="172"/>
      <c r="AD442" s="172"/>
      <c r="AE442" s="172"/>
      <c r="AF442" s="172"/>
      <c r="AG442" s="172"/>
      <c r="AH442" s="172"/>
      <c r="AI442" s="172"/>
      <c r="AJ442" s="172"/>
      <c r="AK442" s="172"/>
      <c r="AL442" s="172"/>
      <c r="AM442" s="172"/>
      <c r="AN442" s="172"/>
      <c r="AO442" s="172"/>
      <c r="AP442" s="172"/>
    </row>
    <row r="443" spans="17:42">
      <c r="Q443" s="183"/>
      <c r="R443" s="183"/>
      <c r="S443" s="183"/>
      <c r="T443" s="172"/>
      <c r="U443" s="172"/>
      <c r="V443" s="172"/>
      <c r="W443" s="172"/>
      <c r="X443" s="172"/>
      <c r="Y443" s="172"/>
      <c r="Z443" s="172"/>
      <c r="AA443" s="172"/>
      <c r="AB443" s="172"/>
      <c r="AC443" s="172"/>
      <c r="AD443" s="172"/>
      <c r="AE443" s="172"/>
      <c r="AF443" s="172"/>
      <c r="AG443" s="172"/>
      <c r="AH443" s="172"/>
      <c r="AI443" s="172"/>
      <c r="AJ443" s="172"/>
      <c r="AK443" s="172"/>
      <c r="AL443" s="172"/>
      <c r="AM443" s="172"/>
      <c r="AN443" s="172"/>
      <c r="AO443" s="172"/>
      <c r="AP443" s="172"/>
    </row>
    <row r="444" spans="17:42">
      <c r="Q444" s="183"/>
      <c r="R444" s="183"/>
      <c r="S444" s="183"/>
      <c r="T444" s="172"/>
      <c r="U444" s="172"/>
      <c r="V444" s="172"/>
      <c r="W444" s="172"/>
      <c r="X444" s="172"/>
      <c r="Y444" s="172"/>
      <c r="Z444" s="172"/>
      <c r="AA444" s="172"/>
      <c r="AB444" s="172"/>
      <c r="AC444" s="172"/>
      <c r="AD444" s="172"/>
      <c r="AE444" s="172"/>
      <c r="AF444" s="172"/>
      <c r="AG444" s="172"/>
      <c r="AH444" s="172"/>
      <c r="AI444" s="172"/>
      <c r="AJ444" s="172"/>
      <c r="AK444" s="172"/>
      <c r="AL444" s="172"/>
      <c r="AM444" s="172"/>
      <c r="AN444" s="172"/>
      <c r="AO444" s="172"/>
      <c r="AP444" s="172"/>
    </row>
    <row r="445" spans="17:42">
      <c r="Q445" s="183"/>
      <c r="R445" s="183"/>
      <c r="S445" s="183"/>
      <c r="T445" s="172"/>
      <c r="U445" s="172"/>
      <c r="V445" s="172"/>
      <c r="W445" s="172"/>
      <c r="X445" s="172"/>
      <c r="Y445" s="172"/>
      <c r="Z445" s="172"/>
      <c r="AA445" s="172"/>
      <c r="AB445" s="172"/>
      <c r="AC445" s="172"/>
      <c r="AD445" s="172"/>
      <c r="AE445" s="172"/>
      <c r="AF445" s="172"/>
      <c r="AG445" s="172"/>
      <c r="AH445" s="172"/>
      <c r="AI445" s="172"/>
      <c r="AJ445" s="172"/>
      <c r="AK445" s="172"/>
      <c r="AL445" s="172"/>
      <c r="AM445" s="172"/>
      <c r="AN445" s="172"/>
      <c r="AO445" s="172"/>
      <c r="AP445" s="172"/>
    </row>
    <row r="446" spans="17:42">
      <c r="Q446" s="183"/>
      <c r="R446" s="183"/>
      <c r="S446" s="183"/>
      <c r="T446" s="172"/>
      <c r="U446" s="172"/>
      <c r="V446" s="172"/>
      <c r="W446" s="172"/>
      <c r="X446" s="172"/>
      <c r="Y446" s="172"/>
      <c r="Z446" s="172"/>
      <c r="AA446" s="172"/>
      <c r="AB446" s="172"/>
      <c r="AC446" s="172"/>
      <c r="AD446" s="172"/>
      <c r="AE446" s="172"/>
      <c r="AF446" s="172"/>
      <c r="AG446" s="172"/>
      <c r="AH446" s="172"/>
      <c r="AI446" s="172"/>
      <c r="AJ446" s="172"/>
      <c r="AK446" s="172"/>
      <c r="AL446" s="172"/>
      <c r="AM446" s="172"/>
      <c r="AN446" s="172"/>
      <c r="AO446" s="172"/>
      <c r="AP446" s="172"/>
    </row>
    <row r="447" spans="17:42">
      <c r="Q447" s="183"/>
      <c r="R447" s="183"/>
      <c r="S447" s="183"/>
      <c r="T447" s="172"/>
      <c r="U447" s="172"/>
      <c r="V447" s="172"/>
      <c r="W447" s="172"/>
      <c r="X447" s="172"/>
      <c r="Y447" s="172"/>
      <c r="Z447" s="172"/>
      <c r="AA447" s="172"/>
      <c r="AB447" s="172"/>
      <c r="AC447" s="172"/>
      <c r="AD447" s="172"/>
      <c r="AE447" s="172"/>
      <c r="AF447" s="172"/>
      <c r="AG447" s="172"/>
      <c r="AH447" s="172"/>
      <c r="AI447" s="172"/>
      <c r="AJ447" s="172"/>
      <c r="AK447" s="172"/>
      <c r="AL447" s="172"/>
      <c r="AM447" s="172"/>
      <c r="AN447" s="172"/>
      <c r="AO447" s="172"/>
      <c r="AP447" s="172"/>
    </row>
    <row r="448" spans="17:42">
      <c r="Q448" s="183"/>
      <c r="R448" s="183"/>
      <c r="S448" s="183"/>
      <c r="T448" s="172"/>
      <c r="U448" s="172"/>
      <c r="V448" s="172"/>
      <c r="W448" s="172"/>
      <c r="X448" s="172"/>
      <c r="Y448" s="172"/>
      <c r="Z448" s="172"/>
      <c r="AA448" s="172"/>
      <c r="AB448" s="172"/>
      <c r="AC448" s="172"/>
      <c r="AD448" s="172"/>
      <c r="AE448" s="172"/>
      <c r="AF448" s="172"/>
      <c r="AG448" s="172"/>
      <c r="AH448" s="172"/>
      <c r="AI448" s="172"/>
      <c r="AJ448" s="172"/>
      <c r="AK448" s="172"/>
      <c r="AL448" s="172"/>
      <c r="AM448" s="172"/>
      <c r="AN448" s="172"/>
      <c r="AO448" s="172"/>
      <c r="AP448" s="172"/>
    </row>
    <row r="449" spans="17:42">
      <c r="Q449" s="183"/>
      <c r="R449" s="183"/>
      <c r="S449" s="183"/>
      <c r="T449" s="172"/>
      <c r="U449" s="172"/>
      <c r="V449" s="172"/>
      <c r="W449" s="172"/>
      <c r="X449" s="172"/>
      <c r="Y449" s="172"/>
      <c r="Z449" s="172"/>
      <c r="AA449" s="172"/>
      <c r="AB449" s="172"/>
      <c r="AC449" s="172"/>
      <c r="AD449" s="172"/>
      <c r="AE449" s="172"/>
      <c r="AF449" s="172"/>
      <c r="AG449" s="172"/>
      <c r="AH449" s="172"/>
      <c r="AI449" s="172"/>
      <c r="AJ449" s="172"/>
      <c r="AK449" s="172"/>
      <c r="AL449" s="172"/>
      <c r="AM449" s="172"/>
      <c r="AN449" s="172"/>
      <c r="AO449" s="172"/>
      <c r="AP449" s="172"/>
    </row>
    <row r="450" spans="17:42">
      <c r="Q450" s="183"/>
      <c r="R450" s="183"/>
      <c r="S450" s="183"/>
      <c r="T450" s="172"/>
      <c r="U450" s="172"/>
      <c r="V450" s="172"/>
      <c r="W450" s="172"/>
      <c r="X450" s="172"/>
      <c r="Y450" s="172"/>
      <c r="Z450" s="172"/>
      <c r="AA450" s="172"/>
      <c r="AB450" s="172"/>
      <c r="AC450" s="172"/>
      <c r="AD450" s="172"/>
      <c r="AE450" s="172"/>
      <c r="AF450" s="172"/>
      <c r="AG450" s="172"/>
      <c r="AH450" s="172"/>
      <c r="AI450" s="172"/>
      <c r="AJ450" s="172"/>
      <c r="AK450" s="172"/>
      <c r="AL450" s="172"/>
      <c r="AM450" s="172"/>
      <c r="AN450" s="172"/>
      <c r="AO450" s="172"/>
      <c r="AP450" s="172"/>
    </row>
    <row r="451" spans="17:42">
      <c r="Q451" s="183"/>
      <c r="R451" s="183"/>
      <c r="S451" s="183"/>
      <c r="T451" s="172"/>
      <c r="U451" s="172"/>
      <c r="V451" s="172"/>
      <c r="W451" s="172"/>
      <c r="X451" s="172"/>
      <c r="Y451" s="172"/>
      <c r="Z451" s="172"/>
      <c r="AA451" s="172"/>
      <c r="AB451" s="172"/>
      <c r="AC451" s="172"/>
      <c r="AD451" s="172"/>
      <c r="AE451" s="172"/>
      <c r="AF451" s="172"/>
      <c r="AG451" s="172"/>
      <c r="AH451" s="172"/>
      <c r="AI451" s="172"/>
      <c r="AJ451" s="172"/>
      <c r="AK451" s="172"/>
      <c r="AL451" s="172"/>
      <c r="AM451" s="172"/>
      <c r="AN451" s="172"/>
      <c r="AO451" s="172"/>
      <c r="AP451" s="172"/>
    </row>
    <row r="452" spans="17:42">
      <c r="Q452" s="183"/>
      <c r="R452" s="183"/>
      <c r="S452" s="183"/>
      <c r="T452" s="172"/>
      <c r="U452" s="172"/>
      <c r="V452" s="172"/>
      <c r="W452" s="172"/>
      <c r="X452" s="172"/>
      <c r="Y452" s="172"/>
      <c r="Z452" s="172"/>
      <c r="AA452" s="172"/>
      <c r="AB452" s="172"/>
      <c r="AC452" s="172"/>
      <c r="AD452" s="172"/>
      <c r="AE452" s="172"/>
      <c r="AF452" s="172"/>
      <c r="AG452" s="172"/>
      <c r="AH452" s="172"/>
      <c r="AI452" s="172"/>
      <c r="AJ452" s="172"/>
      <c r="AK452" s="172"/>
      <c r="AL452" s="172"/>
      <c r="AM452" s="172"/>
      <c r="AN452" s="172"/>
      <c r="AO452" s="172"/>
      <c r="AP452" s="172"/>
    </row>
    <row r="453" spans="17:42">
      <c r="Q453" s="183"/>
      <c r="R453" s="183"/>
      <c r="S453" s="183"/>
      <c r="T453" s="172"/>
      <c r="U453" s="172"/>
      <c r="V453" s="172"/>
      <c r="W453" s="172"/>
      <c r="X453" s="172"/>
      <c r="Y453" s="172"/>
      <c r="Z453" s="172"/>
      <c r="AA453" s="172"/>
      <c r="AB453" s="172"/>
      <c r="AC453" s="172"/>
      <c r="AD453" s="172"/>
      <c r="AE453" s="172"/>
      <c r="AF453" s="172"/>
      <c r="AG453" s="172"/>
      <c r="AH453" s="172"/>
      <c r="AI453" s="172"/>
      <c r="AJ453" s="172"/>
      <c r="AK453" s="172"/>
      <c r="AL453" s="172"/>
      <c r="AM453" s="172"/>
      <c r="AN453" s="172"/>
      <c r="AO453" s="172"/>
      <c r="AP453" s="172"/>
    </row>
    <row r="454" spans="17:42">
      <c r="Q454" s="183"/>
      <c r="R454" s="183"/>
      <c r="S454" s="183"/>
      <c r="T454" s="172"/>
      <c r="U454" s="172"/>
      <c r="V454" s="172"/>
      <c r="W454" s="172"/>
      <c r="X454" s="172"/>
      <c r="Y454" s="172"/>
      <c r="Z454" s="172"/>
      <c r="AA454" s="172"/>
      <c r="AB454" s="172"/>
      <c r="AC454" s="172"/>
      <c r="AD454" s="172"/>
      <c r="AE454" s="172"/>
      <c r="AF454" s="172"/>
      <c r="AG454" s="172"/>
      <c r="AH454" s="172"/>
      <c r="AI454" s="172"/>
      <c r="AJ454" s="172"/>
      <c r="AK454" s="172"/>
      <c r="AL454" s="172"/>
      <c r="AM454" s="172"/>
      <c r="AN454" s="172"/>
      <c r="AO454" s="172"/>
      <c r="AP454" s="172"/>
    </row>
    <row r="455" spans="17:42">
      <c r="Q455" s="183"/>
      <c r="R455" s="183"/>
      <c r="S455" s="183"/>
      <c r="T455" s="172"/>
      <c r="U455" s="172"/>
      <c r="V455" s="172"/>
      <c r="W455" s="172"/>
      <c r="X455" s="172"/>
      <c r="Y455" s="172"/>
      <c r="Z455" s="172"/>
      <c r="AA455" s="172"/>
      <c r="AB455" s="172"/>
      <c r="AC455" s="172"/>
      <c r="AD455" s="172"/>
      <c r="AE455" s="172"/>
      <c r="AF455" s="172"/>
      <c r="AG455" s="172"/>
      <c r="AH455" s="172"/>
      <c r="AI455" s="172"/>
      <c r="AJ455" s="172"/>
      <c r="AK455" s="172"/>
      <c r="AL455" s="172"/>
      <c r="AM455" s="172"/>
      <c r="AN455" s="172"/>
      <c r="AO455" s="172"/>
      <c r="AP455" s="172"/>
    </row>
    <row r="456" spans="17:42">
      <c r="Q456" s="183"/>
      <c r="R456" s="183"/>
      <c r="S456" s="183"/>
      <c r="T456" s="172"/>
      <c r="U456" s="172"/>
      <c r="V456" s="172"/>
      <c r="W456" s="172"/>
      <c r="X456" s="172"/>
      <c r="Y456" s="172"/>
      <c r="Z456" s="172"/>
      <c r="AA456" s="172"/>
      <c r="AB456" s="172"/>
      <c r="AC456" s="172"/>
      <c r="AD456" s="172"/>
      <c r="AE456" s="172"/>
      <c r="AF456" s="172"/>
      <c r="AG456" s="172"/>
      <c r="AH456" s="172"/>
      <c r="AI456" s="172"/>
      <c r="AJ456" s="172"/>
      <c r="AK456" s="172"/>
      <c r="AL456" s="172"/>
      <c r="AM456" s="172"/>
      <c r="AN456" s="172"/>
      <c r="AO456" s="172"/>
      <c r="AP456" s="172"/>
    </row>
    <row r="457" spans="17:42">
      <c r="Q457" s="183"/>
      <c r="R457" s="183"/>
      <c r="S457" s="183"/>
      <c r="T457" s="172"/>
      <c r="U457" s="172"/>
      <c r="V457" s="172"/>
      <c r="W457" s="172"/>
      <c r="X457" s="172"/>
      <c r="Y457" s="172"/>
      <c r="Z457" s="172"/>
      <c r="AA457" s="172"/>
      <c r="AB457" s="172"/>
      <c r="AC457" s="172"/>
      <c r="AD457" s="172"/>
      <c r="AE457" s="172"/>
      <c r="AF457" s="172"/>
      <c r="AG457" s="172"/>
      <c r="AH457" s="172"/>
      <c r="AI457" s="172"/>
      <c r="AJ457" s="172"/>
      <c r="AK457" s="172"/>
      <c r="AL457" s="172"/>
      <c r="AM457" s="172"/>
      <c r="AN457" s="172"/>
      <c r="AO457" s="172"/>
      <c r="AP457" s="172"/>
    </row>
    <row r="458" spans="17:42">
      <c r="Q458" s="183"/>
      <c r="R458" s="183"/>
      <c r="S458" s="183"/>
      <c r="T458" s="172"/>
      <c r="U458" s="172"/>
      <c r="V458" s="172"/>
      <c r="W458" s="172"/>
      <c r="X458" s="172"/>
      <c r="Y458" s="172"/>
      <c r="Z458" s="172"/>
      <c r="AA458" s="172"/>
      <c r="AB458" s="172"/>
      <c r="AC458" s="172"/>
      <c r="AD458" s="172"/>
      <c r="AE458" s="172"/>
      <c r="AF458" s="172"/>
      <c r="AG458" s="172"/>
      <c r="AH458" s="172"/>
      <c r="AI458" s="172"/>
      <c r="AJ458" s="172"/>
      <c r="AK458" s="172"/>
      <c r="AL458" s="172"/>
      <c r="AM458" s="172"/>
      <c r="AN458" s="172"/>
      <c r="AO458" s="172"/>
      <c r="AP458" s="172"/>
    </row>
    <row r="459" spans="17:42">
      <c r="Q459" s="183"/>
      <c r="R459" s="183"/>
      <c r="S459" s="183"/>
      <c r="T459" s="172"/>
      <c r="U459" s="172"/>
      <c r="V459" s="172"/>
      <c r="W459" s="172"/>
      <c r="X459" s="172"/>
      <c r="Y459" s="172"/>
      <c r="Z459" s="172"/>
      <c r="AA459" s="172"/>
      <c r="AB459" s="172"/>
      <c r="AC459" s="172"/>
      <c r="AD459" s="172"/>
      <c r="AE459" s="172"/>
      <c r="AF459" s="172"/>
      <c r="AG459" s="172"/>
      <c r="AH459" s="172"/>
      <c r="AI459" s="172"/>
      <c r="AJ459" s="172"/>
      <c r="AK459" s="172"/>
      <c r="AL459" s="172"/>
      <c r="AM459" s="172"/>
      <c r="AN459" s="172"/>
      <c r="AO459" s="172"/>
      <c r="AP459" s="172"/>
    </row>
    <row r="460" spans="17:42">
      <c r="Q460" s="183"/>
      <c r="R460" s="183"/>
      <c r="S460" s="183"/>
      <c r="T460" s="172"/>
      <c r="U460" s="172"/>
      <c r="V460" s="172"/>
      <c r="W460" s="172"/>
      <c r="X460" s="172"/>
      <c r="Y460" s="172"/>
      <c r="Z460" s="172"/>
      <c r="AA460" s="172"/>
      <c r="AB460" s="172"/>
      <c r="AC460" s="172"/>
      <c r="AD460" s="172"/>
      <c r="AE460" s="172"/>
      <c r="AF460" s="172"/>
      <c r="AG460" s="172"/>
      <c r="AH460" s="172"/>
      <c r="AI460" s="172"/>
      <c r="AJ460" s="172"/>
      <c r="AK460" s="172"/>
      <c r="AL460" s="172"/>
      <c r="AM460" s="172"/>
      <c r="AN460" s="172"/>
      <c r="AO460" s="172"/>
      <c r="AP460" s="172"/>
    </row>
    <row r="461" spans="17:42">
      <c r="Q461" s="183"/>
      <c r="R461" s="183"/>
      <c r="S461" s="183"/>
      <c r="T461" s="172"/>
      <c r="U461" s="172"/>
      <c r="V461" s="172"/>
      <c r="W461" s="172"/>
      <c r="X461" s="172"/>
      <c r="Y461" s="172"/>
      <c r="Z461" s="172"/>
      <c r="AA461" s="172"/>
      <c r="AB461" s="172"/>
      <c r="AC461" s="172"/>
      <c r="AD461" s="172"/>
      <c r="AE461" s="172"/>
      <c r="AF461" s="172"/>
      <c r="AG461" s="172"/>
      <c r="AH461" s="172"/>
      <c r="AI461" s="172"/>
      <c r="AJ461" s="172"/>
      <c r="AK461" s="172"/>
      <c r="AL461" s="172"/>
      <c r="AM461" s="172"/>
      <c r="AN461" s="172"/>
      <c r="AO461" s="172"/>
      <c r="AP461" s="172"/>
    </row>
    <row r="462" spans="17:42">
      <c r="Q462" s="183"/>
      <c r="R462" s="183"/>
      <c r="S462" s="183"/>
      <c r="T462" s="172"/>
      <c r="U462" s="172"/>
      <c r="V462" s="172"/>
      <c r="W462" s="172"/>
      <c r="X462" s="172"/>
      <c r="Y462" s="172"/>
      <c r="Z462" s="172"/>
      <c r="AA462" s="172"/>
      <c r="AB462" s="172"/>
      <c r="AC462" s="172"/>
      <c r="AD462" s="172"/>
      <c r="AE462" s="172"/>
      <c r="AF462" s="172"/>
      <c r="AG462" s="172"/>
      <c r="AH462" s="172"/>
      <c r="AI462" s="172"/>
      <c r="AJ462" s="172"/>
      <c r="AK462" s="172"/>
      <c r="AL462" s="172"/>
      <c r="AM462" s="172"/>
      <c r="AN462" s="172"/>
      <c r="AO462" s="172"/>
      <c r="AP462" s="172"/>
    </row>
    <row r="463" spans="17:42">
      <c r="Q463" s="183"/>
      <c r="R463" s="183"/>
      <c r="S463" s="183"/>
      <c r="T463" s="172"/>
      <c r="U463" s="172"/>
      <c r="V463" s="172"/>
      <c r="W463" s="172"/>
      <c r="X463" s="172"/>
      <c r="Y463" s="172"/>
      <c r="Z463" s="172"/>
      <c r="AA463" s="172"/>
      <c r="AB463" s="172"/>
      <c r="AC463" s="172"/>
      <c r="AD463" s="172"/>
      <c r="AE463" s="172"/>
      <c r="AF463" s="172"/>
      <c r="AG463" s="172"/>
      <c r="AH463" s="172"/>
      <c r="AI463" s="172"/>
      <c r="AJ463" s="172"/>
      <c r="AK463" s="172"/>
      <c r="AL463" s="172"/>
      <c r="AM463" s="172"/>
      <c r="AN463" s="172"/>
      <c r="AO463" s="172"/>
      <c r="AP463" s="172"/>
    </row>
    <row r="464" spans="17:42">
      <c r="Q464" s="183"/>
      <c r="R464" s="183"/>
      <c r="S464" s="183"/>
      <c r="T464" s="172"/>
      <c r="U464" s="172"/>
      <c r="V464" s="172"/>
      <c r="W464" s="172"/>
      <c r="X464" s="172"/>
      <c r="Y464" s="172"/>
      <c r="Z464" s="172"/>
      <c r="AA464" s="172"/>
      <c r="AB464" s="172"/>
      <c r="AC464" s="172"/>
      <c r="AD464" s="172"/>
      <c r="AE464" s="172"/>
      <c r="AF464" s="172"/>
      <c r="AG464" s="172"/>
      <c r="AH464" s="172"/>
      <c r="AI464" s="172"/>
      <c r="AJ464" s="172"/>
      <c r="AK464" s="172"/>
      <c r="AL464" s="172"/>
      <c r="AM464" s="172"/>
      <c r="AN464" s="172"/>
      <c r="AO464" s="172"/>
      <c r="AP464" s="172"/>
    </row>
    <row r="465" spans="17:42">
      <c r="Q465" s="183"/>
      <c r="R465" s="183"/>
      <c r="S465" s="183"/>
      <c r="T465" s="172"/>
      <c r="U465" s="172"/>
      <c r="V465" s="172"/>
      <c r="W465" s="172"/>
      <c r="X465" s="172"/>
      <c r="Y465" s="172"/>
      <c r="Z465" s="172"/>
      <c r="AA465" s="172"/>
      <c r="AB465" s="172"/>
      <c r="AC465" s="172"/>
      <c r="AD465" s="172"/>
      <c r="AE465" s="172"/>
      <c r="AF465" s="172"/>
      <c r="AG465" s="172"/>
      <c r="AH465" s="172"/>
      <c r="AI465" s="172"/>
      <c r="AJ465" s="172"/>
      <c r="AK465" s="172"/>
      <c r="AL465" s="172"/>
      <c r="AM465" s="172"/>
      <c r="AN465" s="172"/>
      <c r="AO465" s="172"/>
      <c r="AP465" s="172"/>
    </row>
    <row r="466" spans="17:42">
      <c r="Q466" s="183"/>
      <c r="R466" s="183"/>
      <c r="S466" s="183"/>
      <c r="T466" s="172"/>
      <c r="U466" s="172"/>
      <c r="V466" s="172"/>
      <c r="W466" s="172"/>
      <c r="X466" s="172"/>
      <c r="Y466" s="172"/>
      <c r="Z466" s="172"/>
      <c r="AA466" s="172"/>
      <c r="AB466" s="172"/>
      <c r="AC466" s="172"/>
      <c r="AD466" s="172"/>
      <c r="AE466" s="172"/>
      <c r="AF466" s="172"/>
      <c r="AG466" s="172"/>
      <c r="AH466" s="172"/>
      <c r="AI466" s="172"/>
      <c r="AJ466" s="172"/>
      <c r="AK466" s="172"/>
      <c r="AL466" s="172"/>
      <c r="AM466" s="172"/>
      <c r="AN466" s="172"/>
      <c r="AO466" s="172"/>
      <c r="AP466" s="172"/>
    </row>
    <row r="467" spans="17:42">
      <c r="Q467" s="183"/>
      <c r="R467" s="183"/>
      <c r="S467" s="183"/>
      <c r="T467" s="172"/>
      <c r="U467" s="172"/>
      <c r="V467" s="172"/>
      <c r="W467" s="172"/>
      <c r="X467" s="172"/>
      <c r="Y467" s="172"/>
      <c r="Z467" s="172"/>
      <c r="AA467" s="172"/>
      <c r="AB467" s="172"/>
      <c r="AC467" s="172"/>
      <c r="AD467" s="172"/>
      <c r="AE467" s="172"/>
      <c r="AF467" s="172"/>
      <c r="AG467" s="172"/>
      <c r="AH467" s="172"/>
      <c r="AI467" s="172"/>
      <c r="AJ467" s="172"/>
      <c r="AK467" s="172"/>
      <c r="AL467" s="172"/>
      <c r="AM467" s="172"/>
      <c r="AN467" s="172"/>
      <c r="AO467" s="172"/>
      <c r="AP467" s="172"/>
    </row>
    <row r="468" spans="17:42">
      <c r="Q468" s="183"/>
      <c r="R468" s="183"/>
      <c r="S468" s="183"/>
      <c r="T468" s="172"/>
      <c r="U468" s="172"/>
      <c r="V468" s="172"/>
      <c r="W468" s="172"/>
      <c r="X468" s="172"/>
      <c r="Y468" s="172"/>
      <c r="Z468" s="172"/>
      <c r="AA468" s="172"/>
      <c r="AB468" s="172"/>
      <c r="AC468" s="172"/>
      <c r="AD468" s="172"/>
      <c r="AE468" s="172"/>
      <c r="AF468" s="172"/>
      <c r="AG468" s="172"/>
      <c r="AH468" s="172"/>
      <c r="AI468" s="172"/>
      <c r="AJ468" s="172"/>
      <c r="AK468" s="172"/>
      <c r="AL468" s="172"/>
      <c r="AM468" s="172"/>
      <c r="AN468" s="172"/>
      <c r="AO468" s="172"/>
      <c r="AP468" s="172"/>
    </row>
    <row r="469" spans="17:42">
      <c r="Q469" s="183"/>
      <c r="R469" s="183"/>
      <c r="S469" s="183"/>
      <c r="T469" s="172"/>
      <c r="U469" s="172"/>
      <c r="V469" s="172"/>
      <c r="W469" s="172"/>
      <c r="X469" s="172"/>
      <c r="Y469" s="172"/>
      <c r="Z469" s="172"/>
      <c r="AA469" s="172"/>
      <c r="AB469" s="172"/>
      <c r="AC469" s="172"/>
      <c r="AD469" s="172"/>
      <c r="AE469" s="172"/>
      <c r="AF469" s="172"/>
      <c r="AG469" s="172"/>
      <c r="AH469" s="172"/>
      <c r="AI469" s="172"/>
      <c r="AJ469" s="172"/>
      <c r="AK469" s="172"/>
      <c r="AL469" s="172"/>
      <c r="AM469" s="172"/>
      <c r="AN469" s="172"/>
      <c r="AO469" s="172"/>
      <c r="AP469" s="172"/>
    </row>
    <row r="470" spans="17:42">
      <c r="Q470" s="183"/>
      <c r="R470" s="183"/>
      <c r="S470" s="183"/>
      <c r="T470" s="172"/>
      <c r="U470" s="172"/>
      <c r="V470" s="172"/>
      <c r="W470" s="172"/>
      <c r="X470" s="172"/>
      <c r="Y470" s="172"/>
      <c r="Z470" s="172"/>
      <c r="AA470" s="172"/>
      <c r="AB470" s="172"/>
      <c r="AC470" s="172"/>
      <c r="AD470" s="172"/>
      <c r="AE470" s="172"/>
      <c r="AF470" s="172"/>
      <c r="AG470" s="172"/>
      <c r="AH470" s="172"/>
      <c r="AI470" s="172"/>
      <c r="AJ470" s="172"/>
      <c r="AK470" s="172"/>
      <c r="AL470" s="172"/>
      <c r="AM470" s="172"/>
      <c r="AN470" s="172"/>
      <c r="AO470" s="172"/>
      <c r="AP470" s="172"/>
    </row>
    <row r="471" spans="17:42">
      <c r="Q471" s="183"/>
      <c r="R471" s="183"/>
      <c r="S471" s="183"/>
      <c r="T471" s="172"/>
      <c r="U471" s="172"/>
      <c r="V471" s="172"/>
      <c r="W471" s="172"/>
      <c r="X471" s="172"/>
      <c r="Y471" s="172"/>
      <c r="Z471" s="172"/>
      <c r="AA471" s="172"/>
      <c r="AB471" s="172"/>
      <c r="AC471" s="172"/>
      <c r="AD471" s="172"/>
      <c r="AE471" s="172"/>
      <c r="AF471" s="172"/>
      <c r="AG471" s="172"/>
      <c r="AH471" s="172"/>
      <c r="AI471" s="172"/>
      <c r="AJ471" s="172"/>
      <c r="AK471" s="172"/>
      <c r="AL471" s="172"/>
      <c r="AM471" s="172"/>
      <c r="AN471" s="172"/>
      <c r="AO471" s="172"/>
      <c r="AP471" s="172"/>
    </row>
    <row r="472" spans="17:42">
      <c r="Q472" s="183"/>
      <c r="R472" s="183"/>
      <c r="S472" s="183"/>
      <c r="T472" s="172"/>
      <c r="U472" s="172"/>
      <c r="V472" s="172"/>
      <c r="W472" s="172"/>
      <c r="X472" s="172"/>
      <c r="Y472" s="172"/>
      <c r="Z472" s="172"/>
      <c r="AA472" s="172"/>
      <c r="AB472" s="172"/>
      <c r="AC472" s="172"/>
      <c r="AD472" s="172"/>
      <c r="AE472" s="172"/>
      <c r="AF472" s="172"/>
      <c r="AG472" s="172"/>
      <c r="AH472" s="172"/>
      <c r="AI472" s="172"/>
      <c r="AJ472" s="172"/>
      <c r="AK472" s="172"/>
      <c r="AL472" s="172"/>
      <c r="AM472" s="172"/>
      <c r="AN472" s="172"/>
      <c r="AO472" s="172"/>
      <c r="AP472" s="172"/>
    </row>
    <row r="473" spans="17:42">
      <c r="Q473" s="183"/>
      <c r="R473" s="183"/>
      <c r="S473" s="183"/>
      <c r="T473" s="172"/>
      <c r="U473" s="172"/>
      <c r="V473" s="172"/>
      <c r="W473" s="172"/>
      <c r="X473" s="172"/>
      <c r="Y473" s="172"/>
      <c r="Z473" s="172"/>
      <c r="AA473" s="172"/>
      <c r="AB473" s="172"/>
      <c r="AC473" s="172"/>
      <c r="AD473" s="172"/>
      <c r="AE473" s="172"/>
      <c r="AF473" s="172"/>
      <c r="AG473" s="172"/>
      <c r="AH473" s="172"/>
      <c r="AI473" s="172"/>
      <c r="AJ473" s="172"/>
      <c r="AK473" s="172"/>
      <c r="AL473" s="172"/>
      <c r="AM473" s="172"/>
      <c r="AN473" s="172"/>
      <c r="AO473" s="172"/>
      <c r="AP473" s="172"/>
    </row>
    <row r="474" spans="17:42">
      <c r="Q474" s="183"/>
      <c r="R474" s="183"/>
      <c r="S474" s="183"/>
      <c r="T474" s="172"/>
      <c r="U474" s="172"/>
      <c r="V474" s="172"/>
      <c r="W474" s="172"/>
      <c r="X474" s="172"/>
      <c r="Y474" s="172"/>
      <c r="Z474" s="172"/>
      <c r="AA474" s="172"/>
      <c r="AB474" s="172"/>
      <c r="AC474" s="172"/>
      <c r="AD474" s="172"/>
      <c r="AE474" s="172"/>
      <c r="AF474" s="172"/>
      <c r="AG474" s="172"/>
      <c r="AH474" s="172"/>
      <c r="AI474" s="172"/>
      <c r="AJ474" s="172"/>
      <c r="AK474" s="172"/>
      <c r="AL474" s="172"/>
      <c r="AM474" s="172"/>
      <c r="AN474" s="172"/>
      <c r="AO474" s="172"/>
      <c r="AP474" s="172"/>
    </row>
    <row r="475" spans="17:42">
      <c r="Q475" s="183"/>
      <c r="R475" s="183"/>
      <c r="S475" s="183"/>
      <c r="T475" s="172"/>
      <c r="U475" s="172"/>
      <c r="V475" s="172"/>
      <c r="W475" s="172"/>
      <c r="X475" s="172"/>
      <c r="Y475" s="172"/>
      <c r="Z475" s="172"/>
      <c r="AA475" s="172"/>
      <c r="AB475" s="172"/>
      <c r="AC475" s="172"/>
      <c r="AD475" s="172"/>
      <c r="AE475" s="172"/>
      <c r="AF475" s="172"/>
      <c r="AG475" s="172"/>
      <c r="AH475" s="172"/>
      <c r="AI475" s="172"/>
      <c r="AJ475" s="172"/>
      <c r="AK475" s="172"/>
      <c r="AL475" s="172"/>
      <c r="AM475" s="172"/>
      <c r="AN475" s="172"/>
      <c r="AO475" s="172"/>
      <c r="AP475" s="172"/>
    </row>
    <row r="476" spans="17:42">
      <c r="Q476" s="183"/>
      <c r="R476" s="183"/>
      <c r="S476" s="183"/>
      <c r="T476" s="172"/>
      <c r="U476" s="172"/>
      <c r="V476" s="172"/>
      <c r="W476" s="172"/>
      <c r="X476" s="172"/>
      <c r="Y476" s="172"/>
      <c r="Z476" s="172"/>
      <c r="AA476" s="172"/>
      <c r="AB476" s="172"/>
      <c r="AC476" s="172"/>
      <c r="AD476" s="172"/>
      <c r="AE476" s="172"/>
      <c r="AF476" s="172"/>
      <c r="AG476" s="172"/>
      <c r="AH476" s="172"/>
      <c r="AI476" s="172"/>
      <c r="AJ476" s="172"/>
      <c r="AK476" s="172"/>
      <c r="AL476" s="172"/>
      <c r="AM476" s="172"/>
      <c r="AN476" s="172"/>
      <c r="AO476" s="172"/>
      <c r="AP476" s="172"/>
    </row>
    <row r="477" spans="17:42">
      <c r="Q477" s="183"/>
      <c r="R477" s="183"/>
      <c r="S477" s="183"/>
      <c r="T477" s="172"/>
      <c r="U477" s="172"/>
      <c r="V477" s="172"/>
      <c r="W477" s="172"/>
      <c r="X477" s="172"/>
      <c r="Y477" s="172"/>
      <c r="Z477" s="172"/>
      <c r="AA477" s="172"/>
      <c r="AB477" s="172"/>
      <c r="AC477" s="172"/>
      <c r="AD477" s="172"/>
      <c r="AE477" s="172"/>
      <c r="AF477" s="172"/>
      <c r="AG477" s="172"/>
      <c r="AH477" s="172"/>
      <c r="AI477" s="172"/>
      <c r="AJ477" s="172"/>
      <c r="AK477" s="172"/>
      <c r="AL477" s="172"/>
      <c r="AM477" s="172"/>
      <c r="AN477" s="172"/>
      <c r="AO477" s="172"/>
      <c r="AP477" s="172"/>
    </row>
    <row r="478" spans="17:42">
      <c r="Q478" s="183"/>
      <c r="R478" s="183"/>
      <c r="S478" s="183"/>
      <c r="T478" s="172"/>
      <c r="U478" s="172"/>
      <c r="V478" s="172"/>
      <c r="W478" s="172"/>
      <c r="X478" s="172"/>
      <c r="Y478" s="172"/>
      <c r="Z478" s="172"/>
      <c r="AA478" s="172"/>
      <c r="AB478" s="172"/>
      <c r="AC478" s="172"/>
      <c r="AD478" s="172"/>
      <c r="AE478" s="172"/>
      <c r="AF478" s="172"/>
      <c r="AG478" s="172"/>
      <c r="AH478" s="172"/>
      <c r="AI478" s="172"/>
      <c r="AJ478" s="172"/>
      <c r="AK478" s="172"/>
      <c r="AL478" s="172"/>
      <c r="AM478" s="172"/>
      <c r="AN478" s="172"/>
      <c r="AO478" s="172"/>
      <c r="AP478" s="172"/>
    </row>
    <row r="479" spans="17:42">
      <c r="Q479" s="183"/>
      <c r="R479" s="183"/>
      <c r="S479" s="183"/>
      <c r="T479" s="172"/>
      <c r="U479" s="172"/>
      <c r="V479" s="172"/>
      <c r="W479" s="172"/>
      <c r="X479" s="172"/>
      <c r="Y479" s="172"/>
      <c r="Z479" s="172"/>
      <c r="AA479" s="172"/>
      <c r="AB479" s="172"/>
      <c r="AC479" s="172"/>
      <c r="AD479" s="172"/>
      <c r="AE479" s="172"/>
      <c r="AF479" s="172"/>
      <c r="AG479" s="172"/>
      <c r="AH479" s="172"/>
      <c r="AI479" s="172"/>
      <c r="AJ479" s="172"/>
      <c r="AK479" s="172"/>
      <c r="AL479" s="172"/>
      <c r="AM479" s="172"/>
      <c r="AN479" s="172"/>
      <c r="AO479" s="172"/>
      <c r="AP479" s="172"/>
    </row>
    <row r="480" spans="17:42">
      <c r="Q480" s="183"/>
      <c r="R480" s="183"/>
      <c r="S480" s="183"/>
      <c r="T480" s="172"/>
      <c r="U480" s="172"/>
      <c r="V480" s="172"/>
      <c r="W480" s="172"/>
      <c r="X480" s="172"/>
      <c r="Y480" s="172"/>
      <c r="Z480" s="172"/>
      <c r="AA480" s="172"/>
      <c r="AB480" s="172"/>
      <c r="AC480" s="172"/>
      <c r="AD480" s="172"/>
      <c r="AE480" s="172"/>
      <c r="AF480" s="172"/>
      <c r="AG480" s="172"/>
      <c r="AH480" s="172"/>
      <c r="AI480" s="172"/>
      <c r="AJ480" s="172"/>
      <c r="AK480" s="172"/>
      <c r="AL480" s="172"/>
      <c r="AM480" s="172"/>
      <c r="AN480" s="172"/>
      <c r="AO480" s="172"/>
      <c r="AP480" s="172"/>
    </row>
    <row r="481" spans="17:42">
      <c r="Q481" s="183"/>
      <c r="R481" s="183"/>
      <c r="S481" s="183"/>
      <c r="T481" s="172"/>
      <c r="U481" s="172"/>
      <c r="V481" s="172"/>
      <c r="W481" s="172"/>
      <c r="X481" s="172"/>
      <c r="Y481" s="172"/>
      <c r="Z481" s="172"/>
      <c r="AA481" s="172"/>
      <c r="AB481" s="172"/>
      <c r="AC481" s="172"/>
      <c r="AD481" s="172"/>
      <c r="AE481" s="172"/>
      <c r="AF481" s="172"/>
      <c r="AG481" s="172"/>
      <c r="AH481" s="172"/>
      <c r="AI481" s="172"/>
      <c r="AJ481" s="172"/>
      <c r="AK481" s="172"/>
      <c r="AL481" s="172"/>
      <c r="AM481" s="172"/>
      <c r="AN481" s="172"/>
      <c r="AO481" s="172"/>
      <c r="AP481" s="172"/>
    </row>
    <row r="482" spans="17:42">
      <c r="Q482" s="183"/>
      <c r="R482" s="183"/>
      <c r="S482" s="183"/>
      <c r="T482" s="172"/>
      <c r="U482" s="172"/>
      <c r="V482" s="172"/>
      <c r="W482" s="172"/>
      <c r="X482" s="172"/>
      <c r="Y482" s="172"/>
      <c r="Z482" s="172"/>
      <c r="AA482" s="172"/>
      <c r="AB482" s="172"/>
      <c r="AC482" s="172"/>
      <c r="AD482" s="172"/>
      <c r="AE482" s="172"/>
      <c r="AF482" s="172"/>
      <c r="AG482" s="172"/>
      <c r="AH482" s="172"/>
      <c r="AI482" s="172"/>
      <c r="AJ482" s="172"/>
      <c r="AK482" s="172"/>
      <c r="AL482" s="172"/>
      <c r="AM482" s="172"/>
      <c r="AN482" s="172"/>
      <c r="AO482" s="172"/>
      <c r="AP482" s="172"/>
    </row>
    <row r="483" spans="17:42">
      <c r="Q483" s="183"/>
      <c r="R483" s="183"/>
      <c r="S483" s="183"/>
      <c r="T483" s="172"/>
      <c r="U483" s="172"/>
      <c r="V483" s="172"/>
      <c r="W483" s="172"/>
      <c r="X483" s="172"/>
      <c r="Y483" s="172"/>
      <c r="Z483" s="172"/>
      <c r="AA483" s="172"/>
      <c r="AB483" s="172"/>
      <c r="AC483" s="172"/>
      <c r="AD483" s="172"/>
      <c r="AE483" s="172"/>
      <c r="AF483" s="172"/>
      <c r="AG483" s="172"/>
      <c r="AH483" s="172"/>
      <c r="AI483" s="172"/>
      <c r="AJ483" s="172"/>
      <c r="AK483" s="172"/>
      <c r="AL483" s="172"/>
      <c r="AM483" s="172"/>
      <c r="AN483" s="172"/>
      <c r="AO483" s="172"/>
      <c r="AP483" s="172"/>
    </row>
    <row r="484" spans="17:42">
      <c r="Q484" s="183"/>
      <c r="R484" s="183"/>
      <c r="S484" s="183"/>
      <c r="T484" s="172"/>
      <c r="U484" s="172"/>
      <c r="V484" s="172"/>
      <c r="W484" s="172"/>
      <c r="X484" s="172"/>
      <c r="Y484" s="172"/>
      <c r="Z484" s="172"/>
      <c r="AA484" s="172"/>
      <c r="AB484" s="172"/>
      <c r="AC484" s="172"/>
      <c r="AD484" s="172"/>
      <c r="AE484" s="172"/>
      <c r="AF484" s="172"/>
      <c r="AG484" s="172"/>
      <c r="AH484" s="172"/>
      <c r="AI484" s="172"/>
      <c r="AJ484" s="172"/>
      <c r="AK484" s="172"/>
      <c r="AL484" s="172"/>
      <c r="AM484" s="172"/>
      <c r="AN484" s="172"/>
      <c r="AO484" s="172"/>
      <c r="AP484" s="172"/>
    </row>
    <row r="485" spans="17:42">
      <c r="Q485" s="183"/>
      <c r="R485" s="183"/>
      <c r="S485" s="183"/>
      <c r="T485" s="172"/>
      <c r="U485" s="172"/>
      <c r="V485" s="172"/>
      <c r="W485" s="172"/>
      <c r="X485" s="172"/>
      <c r="Y485" s="172"/>
      <c r="Z485" s="172"/>
      <c r="AA485" s="172"/>
      <c r="AB485" s="172"/>
      <c r="AC485" s="172"/>
      <c r="AD485" s="172"/>
      <c r="AE485" s="172"/>
      <c r="AF485" s="172"/>
      <c r="AG485" s="172"/>
      <c r="AH485" s="172"/>
      <c r="AI485" s="172"/>
      <c r="AJ485" s="172"/>
      <c r="AK485" s="172"/>
      <c r="AL485" s="172"/>
      <c r="AM485" s="172"/>
      <c r="AN485" s="172"/>
      <c r="AO485" s="172"/>
      <c r="AP485" s="172"/>
    </row>
    <row r="486" spans="17:42">
      <c r="Q486" s="183"/>
      <c r="R486" s="183"/>
      <c r="S486" s="183"/>
      <c r="T486" s="172"/>
      <c r="U486" s="172"/>
      <c r="V486" s="172"/>
      <c r="W486" s="172"/>
      <c r="X486" s="172"/>
      <c r="Y486" s="172"/>
      <c r="Z486" s="172"/>
      <c r="AA486" s="172"/>
      <c r="AB486" s="172"/>
      <c r="AC486" s="172"/>
      <c r="AD486" s="172"/>
      <c r="AE486" s="172"/>
      <c r="AF486" s="172"/>
      <c r="AG486" s="172"/>
      <c r="AH486" s="172"/>
      <c r="AI486" s="172"/>
      <c r="AJ486" s="172"/>
      <c r="AK486" s="172"/>
      <c r="AL486" s="172"/>
      <c r="AM486" s="172"/>
      <c r="AN486" s="172"/>
      <c r="AO486" s="172"/>
      <c r="AP486" s="172"/>
    </row>
    <row r="487" spans="17:42">
      <c r="Q487" s="183"/>
      <c r="R487" s="183"/>
      <c r="S487" s="183"/>
      <c r="T487" s="172"/>
      <c r="U487" s="172"/>
      <c r="V487" s="172"/>
      <c r="W487" s="172"/>
      <c r="X487" s="172"/>
      <c r="Y487" s="172"/>
      <c r="Z487" s="172"/>
      <c r="AA487" s="172"/>
      <c r="AB487" s="172"/>
      <c r="AC487" s="172"/>
      <c r="AD487" s="172"/>
      <c r="AE487" s="172"/>
      <c r="AF487" s="172"/>
      <c r="AG487" s="172"/>
      <c r="AH487" s="172"/>
      <c r="AI487" s="172"/>
      <c r="AJ487" s="172"/>
      <c r="AK487" s="172"/>
      <c r="AL487" s="172"/>
      <c r="AM487" s="172"/>
      <c r="AN487" s="172"/>
      <c r="AO487" s="172"/>
      <c r="AP487" s="172"/>
    </row>
    <row r="488" spans="17:42">
      <c r="Q488" s="183"/>
      <c r="R488" s="183"/>
      <c r="S488" s="183"/>
      <c r="T488" s="172"/>
      <c r="U488" s="172"/>
      <c r="V488" s="172"/>
      <c r="W488" s="172"/>
      <c r="X488" s="172"/>
      <c r="Y488" s="172"/>
      <c r="Z488" s="172"/>
      <c r="AA488" s="172"/>
      <c r="AB488" s="172"/>
      <c r="AC488" s="172"/>
      <c r="AD488" s="172"/>
      <c r="AE488" s="172"/>
      <c r="AF488" s="172"/>
      <c r="AG488" s="172"/>
      <c r="AH488" s="172"/>
      <c r="AI488" s="172"/>
      <c r="AJ488" s="172"/>
      <c r="AK488" s="172"/>
      <c r="AL488" s="172"/>
      <c r="AM488" s="172"/>
      <c r="AN488" s="172"/>
      <c r="AO488" s="172"/>
      <c r="AP488" s="172"/>
    </row>
    <row r="489" spans="17:42">
      <c r="Q489" s="183"/>
      <c r="R489" s="183"/>
      <c r="S489" s="183"/>
      <c r="T489" s="172"/>
      <c r="U489" s="172"/>
      <c r="V489" s="172"/>
      <c r="W489" s="172"/>
      <c r="X489" s="172"/>
      <c r="Y489" s="172"/>
      <c r="Z489" s="172"/>
      <c r="AA489" s="172"/>
      <c r="AB489" s="172"/>
      <c r="AC489" s="172"/>
      <c r="AD489" s="172"/>
      <c r="AE489" s="172"/>
      <c r="AF489" s="172"/>
      <c r="AG489" s="172"/>
      <c r="AH489" s="172"/>
      <c r="AI489" s="172"/>
      <c r="AJ489" s="172"/>
      <c r="AK489" s="172"/>
      <c r="AL489" s="172"/>
      <c r="AM489" s="172"/>
      <c r="AN489" s="172"/>
      <c r="AO489" s="172"/>
      <c r="AP489" s="172"/>
    </row>
    <row r="490" spans="17:42">
      <c r="Q490" s="183"/>
      <c r="R490" s="183"/>
      <c r="S490" s="183"/>
      <c r="T490" s="172"/>
      <c r="U490" s="172"/>
      <c r="V490" s="172"/>
      <c r="W490" s="172"/>
      <c r="X490" s="172"/>
      <c r="Y490" s="172"/>
      <c r="Z490" s="172"/>
      <c r="AA490" s="172"/>
      <c r="AB490" s="172"/>
      <c r="AC490" s="172"/>
      <c r="AD490" s="172"/>
      <c r="AE490" s="172"/>
      <c r="AF490" s="172"/>
      <c r="AG490" s="172"/>
      <c r="AH490" s="172"/>
      <c r="AI490" s="172"/>
      <c r="AJ490" s="172"/>
      <c r="AK490" s="172"/>
      <c r="AL490" s="172"/>
      <c r="AM490" s="172"/>
      <c r="AN490" s="172"/>
      <c r="AO490" s="172"/>
      <c r="AP490" s="172"/>
    </row>
    <row r="491" spans="17:42">
      <c r="Q491" s="183"/>
      <c r="R491" s="183"/>
      <c r="S491" s="183"/>
      <c r="T491" s="172"/>
      <c r="U491" s="172"/>
      <c r="V491" s="172"/>
      <c r="W491" s="172"/>
      <c r="X491" s="172"/>
      <c r="Y491" s="172"/>
      <c r="Z491" s="172"/>
      <c r="AA491" s="172"/>
      <c r="AB491" s="172"/>
      <c r="AC491" s="172"/>
      <c r="AD491" s="172"/>
      <c r="AE491" s="172"/>
      <c r="AF491" s="172"/>
      <c r="AG491" s="172"/>
      <c r="AH491" s="172"/>
      <c r="AI491" s="172"/>
      <c r="AJ491" s="172"/>
      <c r="AK491" s="172"/>
      <c r="AL491" s="172"/>
      <c r="AM491" s="172"/>
      <c r="AN491" s="172"/>
      <c r="AO491" s="172"/>
      <c r="AP491" s="172"/>
    </row>
    <row r="492" spans="17:42">
      <c r="Q492" s="183"/>
      <c r="R492" s="183"/>
      <c r="S492" s="183"/>
      <c r="T492" s="172"/>
      <c r="U492" s="172"/>
      <c r="V492" s="172"/>
      <c r="W492" s="172"/>
      <c r="X492" s="172"/>
      <c r="Y492" s="172"/>
      <c r="Z492" s="172"/>
      <c r="AA492" s="172"/>
      <c r="AB492" s="172"/>
      <c r="AC492" s="172"/>
      <c r="AD492" s="172"/>
      <c r="AE492" s="172"/>
      <c r="AF492" s="172"/>
      <c r="AG492" s="172"/>
      <c r="AH492" s="172"/>
      <c r="AI492" s="172"/>
      <c r="AJ492" s="172"/>
      <c r="AK492" s="172"/>
      <c r="AL492" s="172"/>
      <c r="AM492" s="172"/>
      <c r="AN492" s="172"/>
      <c r="AO492" s="172"/>
      <c r="AP492" s="172"/>
    </row>
    <row r="493" spans="17:42">
      <c r="Q493" s="183"/>
      <c r="R493" s="183"/>
      <c r="S493" s="183"/>
      <c r="T493" s="172"/>
      <c r="U493" s="172"/>
      <c r="V493" s="172"/>
      <c r="W493" s="172"/>
      <c r="X493" s="172"/>
      <c r="Y493" s="172"/>
      <c r="Z493" s="172"/>
      <c r="AA493" s="172"/>
      <c r="AB493" s="172"/>
      <c r="AC493" s="172"/>
      <c r="AD493" s="172"/>
      <c r="AE493" s="172"/>
      <c r="AF493" s="172"/>
      <c r="AG493" s="172"/>
      <c r="AH493" s="172"/>
      <c r="AI493" s="172"/>
      <c r="AJ493" s="172"/>
      <c r="AK493" s="172"/>
      <c r="AL493" s="172"/>
      <c r="AM493" s="172"/>
      <c r="AN493" s="172"/>
      <c r="AO493" s="172"/>
      <c r="AP493" s="172"/>
    </row>
    <row r="494" spans="17:42">
      <c r="Q494" s="183"/>
      <c r="R494" s="183"/>
      <c r="S494" s="183"/>
      <c r="T494" s="172"/>
      <c r="U494" s="172"/>
      <c r="V494" s="172"/>
      <c r="W494" s="172"/>
      <c r="X494" s="172"/>
      <c r="Y494" s="172"/>
      <c r="Z494" s="172"/>
      <c r="AA494" s="172"/>
      <c r="AB494" s="172"/>
      <c r="AC494" s="172"/>
      <c r="AD494" s="172"/>
      <c r="AE494" s="172"/>
      <c r="AF494" s="172"/>
      <c r="AG494" s="172"/>
      <c r="AH494" s="172"/>
      <c r="AI494" s="172"/>
      <c r="AJ494" s="172"/>
      <c r="AK494" s="172"/>
      <c r="AL494" s="172"/>
      <c r="AM494" s="172"/>
      <c r="AN494" s="172"/>
      <c r="AO494" s="172"/>
      <c r="AP494" s="172"/>
    </row>
    <row r="495" spans="17:42">
      <c r="Q495" s="183"/>
      <c r="R495" s="183"/>
      <c r="S495" s="183"/>
      <c r="T495" s="172"/>
      <c r="U495" s="172"/>
      <c r="V495" s="172"/>
      <c r="W495" s="172"/>
      <c r="X495" s="172"/>
      <c r="Y495" s="172"/>
      <c r="Z495" s="172"/>
      <c r="AA495" s="172"/>
      <c r="AB495" s="172"/>
      <c r="AC495" s="172"/>
      <c r="AD495" s="172"/>
      <c r="AE495" s="172"/>
      <c r="AF495" s="172"/>
      <c r="AG495" s="172"/>
      <c r="AH495" s="172"/>
      <c r="AI495" s="172"/>
      <c r="AJ495" s="172"/>
      <c r="AK495" s="172"/>
      <c r="AL495" s="172"/>
      <c r="AM495" s="172"/>
      <c r="AN495" s="172"/>
      <c r="AO495" s="172"/>
      <c r="AP495" s="172"/>
    </row>
    <row r="496" spans="17:42">
      <c r="Q496" s="183"/>
      <c r="R496" s="183"/>
      <c r="S496" s="183"/>
      <c r="T496" s="172"/>
      <c r="U496" s="172"/>
      <c r="V496" s="172"/>
      <c r="W496" s="172"/>
      <c r="X496" s="172"/>
      <c r="Y496" s="172"/>
      <c r="Z496" s="172"/>
      <c r="AA496" s="172"/>
      <c r="AB496" s="172"/>
      <c r="AC496" s="172"/>
      <c r="AD496" s="172"/>
      <c r="AE496" s="172"/>
      <c r="AF496" s="172"/>
      <c r="AG496" s="172"/>
      <c r="AH496" s="172"/>
      <c r="AI496" s="172"/>
      <c r="AJ496" s="172"/>
      <c r="AK496" s="172"/>
      <c r="AL496" s="172"/>
      <c r="AM496" s="172"/>
      <c r="AN496" s="172"/>
      <c r="AO496" s="172"/>
      <c r="AP496" s="172"/>
    </row>
    <row r="497" spans="17:42">
      <c r="Q497" s="183"/>
      <c r="R497" s="183"/>
      <c r="S497" s="183"/>
      <c r="T497" s="172"/>
      <c r="U497" s="172"/>
      <c r="V497" s="172"/>
      <c r="W497" s="172"/>
      <c r="X497" s="172"/>
      <c r="Y497" s="172"/>
      <c r="Z497" s="172"/>
      <c r="AA497" s="172"/>
      <c r="AB497" s="172"/>
      <c r="AC497" s="172"/>
      <c r="AD497" s="172"/>
      <c r="AE497" s="172"/>
      <c r="AF497" s="172"/>
      <c r="AG497" s="172"/>
      <c r="AH497" s="172"/>
      <c r="AI497" s="172"/>
      <c r="AJ497" s="172"/>
      <c r="AK497" s="172"/>
      <c r="AL497" s="172"/>
      <c r="AM497" s="172"/>
      <c r="AN497" s="172"/>
      <c r="AO497" s="172"/>
      <c r="AP497" s="172"/>
    </row>
    <row r="498" spans="17:42">
      <c r="Q498" s="183"/>
      <c r="R498" s="183"/>
      <c r="S498" s="183"/>
      <c r="T498" s="172"/>
      <c r="U498" s="172"/>
      <c r="V498" s="172"/>
      <c r="W498" s="172"/>
      <c r="X498" s="172"/>
      <c r="Y498" s="172"/>
      <c r="Z498" s="172"/>
      <c r="AA498" s="172"/>
      <c r="AB498" s="172"/>
      <c r="AC498" s="172"/>
      <c r="AD498" s="172"/>
      <c r="AE498" s="172"/>
      <c r="AF498" s="172"/>
      <c r="AG498" s="172"/>
      <c r="AH498" s="172"/>
      <c r="AI498" s="172"/>
      <c r="AJ498" s="172"/>
      <c r="AK498" s="172"/>
      <c r="AL498" s="172"/>
      <c r="AM498" s="172"/>
      <c r="AN498" s="172"/>
      <c r="AO498" s="172"/>
      <c r="AP498" s="172"/>
    </row>
    <row r="499" spans="17:42">
      <c r="Q499" s="183"/>
      <c r="R499" s="183"/>
      <c r="S499" s="183"/>
      <c r="T499" s="172"/>
      <c r="U499" s="172"/>
      <c r="V499" s="172"/>
      <c r="W499" s="172"/>
      <c r="X499" s="172"/>
      <c r="Y499" s="172"/>
      <c r="Z499" s="172"/>
      <c r="AA499" s="172"/>
      <c r="AB499" s="172"/>
      <c r="AC499" s="172"/>
      <c r="AD499" s="172"/>
      <c r="AE499" s="172"/>
      <c r="AF499" s="172"/>
      <c r="AG499" s="172"/>
      <c r="AH499" s="172"/>
      <c r="AI499" s="172"/>
      <c r="AJ499" s="172"/>
      <c r="AK499" s="172"/>
      <c r="AL499" s="172"/>
      <c r="AM499" s="172"/>
      <c r="AN499" s="172"/>
      <c r="AO499" s="172"/>
      <c r="AP499" s="172"/>
    </row>
    <row r="500" spans="17:42">
      <c r="Q500" s="183"/>
      <c r="R500" s="183"/>
      <c r="S500" s="183"/>
      <c r="T500" s="172"/>
      <c r="U500" s="172"/>
      <c r="V500" s="172"/>
      <c r="W500" s="172"/>
      <c r="X500" s="172"/>
      <c r="Y500" s="172"/>
      <c r="Z500" s="172"/>
      <c r="AA500" s="172"/>
      <c r="AB500" s="172"/>
      <c r="AC500" s="172"/>
      <c r="AD500" s="172"/>
      <c r="AE500" s="172"/>
      <c r="AF500" s="172"/>
      <c r="AG500" s="172"/>
      <c r="AH500" s="172"/>
      <c r="AI500" s="172"/>
      <c r="AJ500" s="172"/>
      <c r="AK500" s="172"/>
      <c r="AL500" s="172"/>
      <c r="AM500" s="172"/>
      <c r="AN500" s="172"/>
      <c r="AO500" s="172"/>
      <c r="AP500" s="172"/>
    </row>
    <row r="501" spans="17:42">
      <c r="Q501" s="183"/>
      <c r="R501" s="183"/>
      <c r="S501" s="183"/>
      <c r="T501" s="172"/>
      <c r="U501" s="172"/>
      <c r="V501" s="172"/>
      <c r="W501" s="172"/>
      <c r="X501" s="172"/>
      <c r="Y501" s="172"/>
      <c r="Z501" s="172"/>
      <c r="AA501" s="172"/>
      <c r="AB501" s="172"/>
      <c r="AC501" s="172"/>
      <c r="AD501" s="172"/>
      <c r="AE501" s="172"/>
      <c r="AF501" s="172"/>
      <c r="AG501" s="172"/>
      <c r="AH501" s="172"/>
      <c r="AI501" s="172"/>
      <c r="AJ501" s="172"/>
      <c r="AK501" s="172"/>
      <c r="AL501" s="172"/>
      <c r="AM501" s="172"/>
      <c r="AN501" s="172"/>
      <c r="AO501" s="172"/>
      <c r="AP501" s="172"/>
    </row>
    <row r="502" spans="17:42">
      <c r="Q502" s="183"/>
      <c r="R502" s="183"/>
      <c r="S502" s="183"/>
      <c r="T502" s="172"/>
      <c r="U502" s="172"/>
      <c r="V502" s="172"/>
      <c r="W502" s="172"/>
      <c r="X502" s="172"/>
      <c r="Y502" s="172"/>
      <c r="Z502" s="172"/>
      <c r="AA502" s="172"/>
      <c r="AB502" s="172"/>
      <c r="AC502" s="172"/>
      <c r="AD502" s="172"/>
      <c r="AE502" s="172"/>
      <c r="AF502" s="172"/>
      <c r="AG502" s="172"/>
      <c r="AH502" s="172"/>
      <c r="AI502" s="172"/>
      <c r="AJ502" s="172"/>
      <c r="AK502" s="172"/>
      <c r="AL502" s="172"/>
      <c r="AM502" s="172"/>
      <c r="AN502" s="172"/>
      <c r="AO502" s="172"/>
      <c r="AP502" s="172"/>
    </row>
    <row r="503" spans="17:42">
      <c r="Q503" s="183"/>
      <c r="R503" s="183"/>
      <c r="S503" s="183"/>
      <c r="T503" s="172"/>
      <c r="U503" s="172"/>
      <c r="V503" s="172"/>
      <c r="W503" s="172"/>
      <c r="X503" s="172"/>
      <c r="Y503" s="172"/>
      <c r="Z503" s="172"/>
      <c r="AA503" s="172"/>
      <c r="AB503" s="172"/>
      <c r="AC503" s="172"/>
      <c r="AD503" s="172"/>
      <c r="AE503" s="172"/>
      <c r="AF503" s="172"/>
      <c r="AG503" s="172"/>
      <c r="AH503" s="172"/>
      <c r="AI503" s="172"/>
      <c r="AJ503" s="172"/>
      <c r="AK503" s="172"/>
      <c r="AL503" s="172"/>
      <c r="AM503" s="172"/>
      <c r="AN503" s="172"/>
      <c r="AO503" s="172"/>
      <c r="AP503" s="172"/>
    </row>
    <row r="504" spans="17:42">
      <c r="Q504" s="183"/>
      <c r="R504" s="183"/>
      <c r="S504" s="183"/>
      <c r="T504" s="172"/>
      <c r="U504" s="172"/>
      <c r="V504" s="172"/>
      <c r="W504" s="172"/>
      <c r="X504" s="172"/>
      <c r="Y504" s="172"/>
      <c r="Z504" s="172"/>
      <c r="AA504" s="172"/>
      <c r="AB504" s="172"/>
      <c r="AC504" s="172"/>
      <c r="AD504" s="172"/>
      <c r="AE504" s="172"/>
      <c r="AF504" s="172"/>
      <c r="AG504" s="172"/>
      <c r="AH504" s="172"/>
      <c r="AI504" s="172"/>
      <c r="AJ504" s="172"/>
      <c r="AK504" s="172"/>
      <c r="AL504" s="172"/>
      <c r="AM504" s="172"/>
      <c r="AN504" s="172"/>
      <c r="AO504" s="172"/>
      <c r="AP504" s="172"/>
    </row>
    <row r="505" spans="17:42">
      <c r="Q505" s="183"/>
      <c r="R505" s="183"/>
      <c r="S505" s="183"/>
      <c r="T505" s="172"/>
      <c r="U505" s="172"/>
      <c r="V505" s="172"/>
      <c r="W505" s="172"/>
      <c r="X505" s="172"/>
      <c r="Y505" s="172"/>
      <c r="Z505" s="172"/>
      <c r="AA505" s="172"/>
      <c r="AB505" s="172"/>
      <c r="AC505" s="172"/>
      <c r="AD505" s="172"/>
      <c r="AE505" s="172"/>
      <c r="AF505" s="172"/>
      <c r="AG505" s="172"/>
      <c r="AH505" s="172"/>
      <c r="AI505" s="172"/>
      <c r="AJ505" s="172"/>
      <c r="AK505" s="172"/>
      <c r="AL505" s="172"/>
      <c r="AM505" s="172"/>
      <c r="AN505" s="172"/>
      <c r="AO505" s="172"/>
      <c r="AP505" s="172"/>
    </row>
    <row r="506" spans="17:42">
      <c r="Q506" s="183"/>
      <c r="R506" s="183"/>
      <c r="S506" s="183"/>
      <c r="T506" s="172"/>
      <c r="U506" s="172"/>
      <c r="V506" s="172"/>
      <c r="W506" s="172"/>
      <c r="X506" s="172"/>
      <c r="Y506" s="172"/>
      <c r="Z506" s="172"/>
      <c r="AA506" s="172"/>
      <c r="AB506" s="172"/>
      <c r="AC506" s="172"/>
      <c r="AD506" s="172"/>
      <c r="AE506" s="172"/>
      <c r="AF506" s="172"/>
      <c r="AG506" s="172"/>
      <c r="AH506" s="172"/>
      <c r="AI506" s="172"/>
      <c r="AJ506" s="172"/>
      <c r="AK506" s="172"/>
      <c r="AL506" s="172"/>
      <c r="AM506" s="172"/>
      <c r="AN506" s="172"/>
      <c r="AO506" s="172"/>
      <c r="AP506" s="172"/>
    </row>
    <row r="507" spans="17:42">
      <c r="Q507" s="183"/>
      <c r="R507" s="183"/>
      <c r="S507" s="183"/>
      <c r="T507" s="172"/>
      <c r="U507" s="172"/>
      <c r="V507" s="172"/>
      <c r="W507" s="172"/>
      <c r="X507" s="172"/>
      <c r="Y507" s="172"/>
      <c r="Z507" s="172"/>
      <c r="AA507" s="172"/>
      <c r="AB507" s="172"/>
      <c r="AC507" s="172"/>
      <c r="AD507" s="172"/>
      <c r="AE507" s="172"/>
      <c r="AF507" s="172"/>
      <c r="AG507" s="172"/>
      <c r="AH507" s="172"/>
      <c r="AI507" s="172"/>
      <c r="AJ507" s="172"/>
      <c r="AK507" s="172"/>
      <c r="AL507" s="172"/>
      <c r="AM507" s="172"/>
      <c r="AN507" s="172"/>
      <c r="AO507" s="172"/>
      <c r="AP507" s="172"/>
    </row>
    <row r="508" spans="17:42">
      <c r="Q508" s="183"/>
      <c r="R508" s="183"/>
      <c r="S508" s="183"/>
      <c r="T508" s="172"/>
      <c r="U508" s="172"/>
      <c r="V508" s="172"/>
      <c r="W508" s="172"/>
      <c r="X508" s="172"/>
      <c r="Y508" s="172"/>
      <c r="Z508" s="172"/>
      <c r="AA508" s="172"/>
      <c r="AB508" s="172"/>
      <c r="AC508" s="172"/>
      <c r="AD508" s="172"/>
      <c r="AE508" s="172"/>
      <c r="AF508" s="172"/>
      <c r="AG508" s="172"/>
      <c r="AH508" s="172"/>
      <c r="AI508" s="172"/>
      <c r="AJ508" s="172"/>
      <c r="AK508" s="172"/>
      <c r="AL508" s="172"/>
      <c r="AM508" s="172"/>
      <c r="AN508" s="172"/>
      <c r="AO508" s="172"/>
      <c r="AP508" s="172"/>
    </row>
    <row r="509" spans="17:42">
      <c r="Q509" s="183"/>
      <c r="R509" s="183"/>
      <c r="S509" s="183"/>
      <c r="T509" s="172"/>
      <c r="U509" s="172"/>
      <c r="V509" s="172"/>
      <c r="W509" s="172"/>
      <c r="X509" s="172"/>
      <c r="Y509" s="172"/>
      <c r="Z509" s="172"/>
      <c r="AA509" s="172"/>
      <c r="AB509" s="172"/>
      <c r="AC509" s="172"/>
      <c r="AD509" s="172"/>
      <c r="AE509" s="172"/>
      <c r="AF509" s="172"/>
      <c r="AG509" s="172"/>
      <c r="AH509" s="172"/>
      <c r="AI509" s="172"/>
      <c r="AJ509" s="172"/>
      <c r="AK509" s="172"/>
      <c r="AL509" s="172"/>
      <c r="AM509" s="172"/>
      <c r="AN509" s="172"/>
      <c r="AO509" s="172"/>
      <c r="AP509" s="172"/>
    </row>
    <row r="510" spans="17:42">
      <c r="Q510" s="183"/>
      <c r="R510" s="183"/>
      <c r="S510" s="183"/>
      <c r="T510" s="172"/>
      <c r="U510" s="172"/>
      <c r="V510" s="172"/>
      <c r="W510" s="172"/>
      <c r="X510" s="172"/>
      <c r="Y510" s="172"/>
      <c r="Z510" s="172"/>
      <c r="AA510" s="172"/>
      <c r="AB510" s="172"/>
      <c r="AC510" s="172"/>
      <c r="AD510" s="172"/>
      <c r="AE510" s="172"/>
      <c r="AF510" s="172"/>
      <c r="AG510" s="172"/>
      <c r="AH510" s="172"/>
      <c r="AI510" s="172"/>
      <c r="AJ510" s="172"/>
      <c r="AK510" s="172"/>
      <c r="AL510" s="172"/>
      <c r="AM510" s="172"/>
      <c r="AN510" s="172"/>
      <c r="AO510" s="172"/>
      <c r="AP510" s="172"/>
    </row>
    <row r="511" spans="17:42">
      <c r="Q511" s="183"/>
      <c r="R511" s="183"/>
      <c r="S511" s="183"/>
      <c r="T511" s="172"/>
      <c r="U511" s="172"/>
      <c r="V511" s="172"/>
      <c r="W511" s="172"/>
      <c r="X511" s="172"/>
      <c r="Y511" s="172"/>
      <c r="Z511" s="172"/>
      <c r="AA511" s="172"/>
      <c r="AB511" s="172"/>
      <c r="AC511" s="172"/>
      <c r="AD511" s="172"/>
      <c r="AE511" s="172"/>
      <c r="AF511" s="172"/>
      <c r="AG511" s="172"/>
      <c r="AH511" s="172"/>
      <c r="AI511" s="172"/>
      <c r="AJ511" s="172"/>
      <c r="AK511" s="172"/>
      <c r="AL511" s="172"/>
      <c r="AM511" s="172"/>
      <c r="AN511" s="172"/>
      <c r="AO511" s="172"/>
      <c r="AP511" s="172"/>
    </row>
    <row r="512" spans="17:42">
      <c r="Q512" s="183"/>
      <c r="R512" s="183"/>
      <c r="S512" s="183"/>
      <c r="T512" s="172"/>
      <c r="U512" s="172"/>
      <c r="V512" s="172"/>
      <c r="W512" s="172"/>
      <c r="X512" s="172"/>
      <c r="Y512" s="172"/>
      <c r="Z512" s="172"/>
      <c r="AA512" s="172"/>
      <c r="AB512" s="172"/>
      <c r="AC512" s="172"/>
      <c r="AD512" s="172"/>
      <c r="AE512" s="172"/>
      <c r="AF512" s="172"/>
      <c r="AG512" s="172"/>
      <c r="AH512" s="172"/>
      <c r="AI512" s="172"/>
      <c r="AJ512" s="172"/>
      <c r="AK512" s="172"/>
      <c r="AL512" s="172"/>
      <c r="AM512" s="172"/>
      <c r="AN512" s="172"/>
      <c r="AO512" s="172"/>
      <c r="AP512" s="172"/>
    </row>
    <row r="513" spans="17:42">
      <c r="Q513" s="183"/>
      <c r="R513" s="183"/>
      <c r="S513" s="183"/>
      <c r="T513" s="172"/>
      <c r="U513" s="172"/>
      <c r="V513" s="172"/>
      <c r="W513" s="172"/>
      <c r="X513" s="172"/>
      <c r="Y513" s="172"/>
      <c r="Z513" s="172"/>
      <c r="AA513" s="172"/>
      <c r="AB513" s="172"/>
      <c r="AC513" s="172"/>
      <c r="AD513" s="172"/>
      <c r="AE513" s="172"/>
      <c r="AF513" s="172"/>
      <c r="AG513" s="172"/>
      <c r="AH513" s="172"/>
      <c r="AI513" s="172"/>
      <c r="AJ513" s="172"/>
      <c r="AK513" s="172"/>
      <c r="AL513" s="172"/>
      <c r="AM513" s="172"/>
      <c r="AN513" s="172"/>
      <c r="AO513" s="172"/>
      <c r="AP513" s="172"/>
    </row>
    <row r="514" spans="17:42">
      <c r="Q514" s="183"/>
      <c r="R514" s="183"/>
      <c r="S514" s="183"/>
      <c r="T514" s="172"/>
      <c r="U514" s="172"/>
      <c r="V514" s="172"/>
      <c r="W514" s="172"/>
      <c r="X514" s="172"/>
      <c r="Y514" s="172"/>
      <c r="Z514" s="172"/>
      <c r="AA514" s="172"/>
      <c r="AB514" s="172"/>
      <c r="AC514" s="172"/>
      <c r="AD514" s="172"/>
      <c r="AE514" s="172"/>
      <c r="AF514" s="172"/>
      <c r="AG514" s="172"/>
      <c r="AH514" s="172"/>
      <c r="AI514" s="172"/>
      <c r="AJ514" s="172"/>
      <c r="AK514" s="172"/>
      <c r="AL514" s="172"/>
      <c r="AM514" s="172"/>
      <c r="AN514" s="172"/>
      <c r="AO514" s="172"/>
      <c r="AP514" s="172"/>
    </row>
    <row r="515" spans="17:42">
      <c r="Q515" s="183"/>
      <c r="R515" s="183"/>
      <c r="S515" s="183"/>
      <c r="T515" s="172"/>
      <c r="U515" s="172"/>
      <c r="V515" s="172"/>
      <c r="W515" s="172"/>
      <c r="X515" s="172"/>
      <c r="Y515" s="172"/>
      <c r="Z515" s="172"/>
      <c r="AA515" s="172"/>
      <c r="AB515" s="172"/>
      <c r="AC515" s="172"/>
      <c r="AD515" s="172"/>
      <c r="AE515" s="172"/>
      <c r="AF515" s="172"/>
      <c r="AG515" s="172"/>
      <c r="AH515" s="172"/>
      <c r="AI515" s="172"/>
      <c r="AJ515" s="172"/>
      <c r="AK515" s="172"/>
      <c r="AL515" s="172"/>
      <c r="AM515" s="172"/>
      <c r="AN515" s="172"/>
      <c r="AO515" s="172"/>
      <c r="AP515" s="172"/>
    </row>
    <row r="516" spans="17:42">
      <c r="Q516" s="183"/>
      <c r="R516" s="183"/>
      <c r="S516" s="183"/>
      <c r="T516" s="172"/>
      <c r="U516" s="172"/>
      <c r="V516" s="172"/>
      <c r="W516" s="172"/>
      <c r="X516" s="172"/>
      <c r="Y516" s="172"/>
      <c r="Z516" s="172"/>
      <c r="AA516" s="172"/>
      <c r="AB516" s="172"/>
      <c r="AC516" s="172"/>
      <c r="AD516" s="172"/>
      <c r="AE516" s="172"/>
      <c r="AF516" s="172"/>
      <c r="AG516" s="172"/>
      <c r="AH516" s="172"/>
      <c r="AI516" s="172"/>
      <c r="AJ516" s="172"/>
      <c r="AK516" s="172"/>
      <c r="AL516" s="172"/>
      <c r="AM516" s="172"/>
      <c r="AN516" s="172"/>
      <c r="AO516" s="172"/>
      <c r="AP516" s="172"/>
    </row>
    <row r="517" spans="17:42">
      <c r="Q517" s="183"/>
      <c r="R517" s="183"/>
      <c r="S517" s="183"/>
      <c r="T517" s="172"/>
      <c r="U517" s="172"/>
      <c r="V517" s="172"/>
      <c r="W517" s="172"/>
      <c r="X517" s="172"/>
      <c r="Y517" s="172"/>
      <c r="Z517" s="172"/>
      <c r="AA517" s="172"/>
      <c r="AB517" s="172"/>
      <c r="AC517" s="172"/>
      <c r="AD517" s="172"/>
      <c r="AE517" s="172"/>
      <c r="AF517" s="172"/>
      <c r="AG517" s="172"/>
      <c r="AH517" s="172"/>
      <c r="AI517" s="172"/>
      <c r="AJ517" s="172"/>
      <c r="AK517" s="172"/>
      <c r="AL517" s="172"/>
      <c r="AM517" s="172"/>
      <c r="AN517" s="172"/>
      <c r="AO517" s="172"/>
      <c r="AP517" s="172"/>
    </row>
    <row r="518" spans="17:42">
      <c r="Q518" s="183"/>
      <c r="R518" s="183"/>
      <c r="S518" s="183"/>
      <c r="T518" s="172"/>
      <c r="U518" s="172"/>
      <c r="V518" s="172"/>
      <c r="W518" s="172"/>
      <c r="X518" s="172"/>
      <c r="Y518" s="172"/>
      <c r="Z518" s="172"/>
      <c r="AA518" s="172"/>
      <c r="AB518" s="172"/>
      <c r="AC518" s="172"/>
      <c r="AD518" s="172"/>
      <c r="AE518" s="172"/>
      <c r="AF518" s="172"/>
      <c r="AG518" s="172"/>
      <c r="AH518" s="172"/>
      <c r="AI518" s="172"/>
      <c r="AJ518" s="172"/>
      <c r="AK518" s="172"/>
      <c r="AL518" s="172"/>
      <c r="AM518" s="172"/>
      <c r="AN518" s="172"/>
      <c r="AO518" s="172"/>
      <c r="AP518" s="172"/>
    </row>
    <row r="519" spans="17:42">
      <c r="Q519" s="183"/>
      <c r="R519" s="183"/>
      <c r="S519" s="183"/>
      <c r="T519" s="172"/>
      <c r="U519" s="172"/>
      <c r="V519" s="172"/>
      <c r="W519" s="172"/>
      <c r="X519" s="172"/>
      <c r="Y519" s="172"/>
      <c r="Z519" s="172"/>
      <c r="AA519" s="172"/>
      <c r="AB519" s="172"/>
      <c r="AC519" s="172"/>
      <c r="AD519" s="172"/>
      <c r="AE519" s="172"/>
      <c r="AF519" s="172"/>
      <c r="AG519" s="172"/>
      <c r="AH519" s="172"/>
      <c r="AI519" s="172"/>
      <c r="AJ519" s="172"/>
      <c r="AK519" s="172"/>
      <c r="AL519" s="172"/>
      <c r="AM519" s="172"/>
      <c r="AN519" s="172"/>
      <c r="AO519" s="172"/>
      <c r="AP519" s="172"/>
    </row>
    <row r="520" spans="17:42">
      <c r="Q520" s="183"/>
      <c r="R520" s="183"/>
      <c r="S520" s="183"/>
      <c r="T520" s="172"/>
      <c r="U520" s="172"/>
      <c r="V520" s="172"/>
      <c r="W520" s="172"/>
      <c r="X520" s="172"/>
      <c r="Y520" s="172"/>
      <c r="Z520" s="172"/>
      <c r="AA520" s="172"/>
      <c r="AB520" s="172"/>
      <c r="AC520" s="172"/>
      <c r="AD520" s="172"/>
      <c r="AE520" s="172"/>
      <c r="AF520" s="172"/>
      <c r="AG520" s="172"/>
      <c r="AH520" s="172"/>
      <c r="AI520" s="172"/>
      <c r="AJ520" s="172"/>
      <c r="AK520" s="172"/>
      <c r="AL520" s="172"/>
      <c r="AM520" s="172"/>
      <c r="AN520" s="172"/>
      <c r="AO520" s="172"/>
      <c r="AP520" s="172"/>
    </row>
    <row r="521" spans="17:42">
      <c r="Q521" s="183"/>
      <c r="R521" s="183"/>
      <c r="S521" s="183"/>
      <c r="T521" s="172"/>
      <c r="U521" s="172"/>
      <c r="V521" s="172"/>
      <c r="W521" s="172"/>
      <c r="X521" s="172"/>
      <c r="Y521" s="172"/>
      <c r="Z521" s="172"/>
      <c r="AA521" s="172"/>
      <c r="AB521" s="172"/>
      <c r="AC521" s="172"/>
      <c r="AD521" s="172"/>
      <c r="AE521" s="172"/>
      <c r="AF521" s="172"/>
      <c r="AG521" s="172"/>
      <c r="AH521" s="172"/>
      <c r="AI521" s="172"/>
      <c r="AJ521" s="172"/>
      <c r="AK521" s="172"/>
      <c r="AL521" s="172"/>
      <c r="AM521" s="172"/>
      <c r="AN521" s="172"/>
      <c r="AO521" s="172"/>
      <c r="AP521" s="172"/>
    </row>
    <row r="522" spans="17:42">
      <c r="Q522" s="183"/>
      <c r="R522" s="183"/>
      <c r="S522" s="183"/>
      <c r="T522" s="172"/>
      <c r="U522" s="172"/>
      <c r="V522" s="172"/>
      <c r="W522" s="172"/>
      <c r="X522" s="172"/>
      <c r="Y522" s="172"/>
      <c r="Z522" s="172"/>
      <c r="AA522" s="172"/>
      <c r="AB522" s="172"/>
      <c r="AC522" s="172"/>
      <c r="AD522" s="172"/>
      <c r="AE522" s="172"/>
      <c r="AF522" s="172"/>
      <c r="AG522" s="172"/>
      <c r="AH522" s="172"/>
      <c r="AI522" s="172"/>
      <c r="AJ522" s="172"/>
      <c r="AK522" s="172"/>
      <c r="AL522" s="172"/>
      <c r="AM522" s="172"/>
      <c r="AN522" s="172"/>
      <c r="AO522" s="172"/>
      <c r="AP522" s="172"/>
    </row>
    <row r="523" spans="17:42">
      <c r="Q523" s="183"/>
      <c r="R523" s="183"/>
      <c r="S523" s="183"/>
      <c r="T523" s="172"/>
      <c r="U523" s="172"/>
      <c r="V523" s="172"/>
      <c r="W523" s="172"/>
      <c r="X523" s="172"/>
      <c r="Y523" s="172"/>
      <c r="Z523" s="172"/>
      <c r="AA523" s="172"/>
      <c r="AB523" s="172"/>
      <c r="AC523" s="172"/>
      <c r="AD523" s="172"/>
      <c r="AE523" s="172"/>
      <c r="AF523" s="172"/>
      <c r="AG523" s="172"/>
      <c r="AH523" s="172"/>
      <c r="AI523" s="172"/>
      <c r="AJ523" s="172"/>
      <c r="AK523" s="172"/>
      <c r="AL523" s="172"/>
      <c r="AM523" s="172"/>
      <c r="AN523" s="172"/>
      <c r="AO523" s="172"/>
      <c r="AP523" s="172"/>
    </row>
    <row r="524" spans="17:42">
      <c r="Q524" s="183"/>
      <c r="R524" s="183"/>
      <c r="S524" s="183"/>
      <c r="T524" s="172"/>
      <c r="U524" s="172"/>
      <c r="V524" s="172"/>
      <c r="W524" s="172"/>
      <c r="X524" s="172"/>
      <c r="Y524" s="172"/>
      <c r="Z524" s="172"/>
      <c r="AA524" s="172"/>
      <c r="AB524" s="172"/>
      <c r="AC524" s="172"/>
      <c r="AD524" s="172"/>
      <c r="AE524" s="172"/>
      <c r="AF524" s="172"/>
      <c r="AG524" s="172"/>
      <c r="AH524" s="172"/>
      <c r="AI524" s="172"/>
      <c r="AJ524" s="172"/>
      <c r="AK524" s="172"/>
      <c r="AL524" s="172"/>
      <c r="AM524" s="172"/>
      <c r="AN524" s="172"/>
      <c r="AO524" s="172"/>
      <c r="AP524" s="172"/>
    </row>
    <row r="525" spans="17:42">
      <c r="Q525" s="183"/>
      <c r="R525" s="183"/>
      <c r="S525" s="183"/>
      <c r="T525" s="172"/>
      <c r="U525" s="172"/>
      <c r="V525" s="172"/>
      <c r="W525" s="172"/>
      <c r="X525" s="172"/>
      <c r="Y525" s="172"/>
      <c r="Z525" s="172"/>
      <c r="AA525" s="172"/>
      <c r="AB525" s="172"/>
      <c r="AC525" s="172"/>
      <c r="AD525" s="172"/>
      <c r="AE525" s="172"/>
      <c r="AF525" s="172"/>
      <c r="AG525" s="172"/>
      <c r="AH525" s="172"/>
      <c r="AI525" s="172"/>
      <c r="AJ525" s="172"/>
      <c r="AK525" s="172"/>
      <c r="AL525" s="172"/>
      <c r="AM525" s="172"/>
      <c r="AN525" s="172"/>
      <c r="AO525" s="172"/>
      <c r="AP525" s="172"/>
    </row>
    <row r="526" spans="17:42">
      <c r="Q526" s="183"/>
      <c r="R526" s="183"/>
      <c r="S526" s="183"/>
      <c r="T526" s="172"/>
      <c r="U526" s="172"/>
      <c r="V526" s="172"/>
      <c r="W526" s="172"/>
      <c r="X526" s="172"/>
      <c r="Y526" s="172"/>
      <c r="Z526" s="172"/>
      <c r="AA526" s="172"/>
      <c r="AB526" s="172"/>
      <c r="AC526" s="172"/>
      <c r="AD526" s="172"/>
      <c r="AE526" s="172"/>
      <c r="AF526" s="172"/>
      <c r="AG526" s="172"/>
      <c r="AH526" s="172"/>
      <c r="AI526" s="172"/>
      <c r="AJ526" s="172"/>
      <c r="AK526" s="172"/>
      <c r="AL526" s="172"/>
      <c r="AM526" s="172"/>
      <c r="AN526" s="172"/>
      <c r="AO526" s="172"/>
      <c r="AP526" s="172"/>
    </row>
    <row r="527" spans="17:42">
      <c r="Q527" s="183"/>
      <c r="R527" s="183"/>
      <c r="S527" s="183"/>
      <c r="T527" s="172"/>
      <c r="U527" s="172"/>
      <c r="V527" s="172"/>
      <c r="W527" s="172"/>
      <c r="X527" s="172"/>
      <c r="Y527" s="172"/>
      <c r="Z527" s="172"/>
      <c r="AA527" s="172"/>
      <c r="AB527" s="172"/>
      <c r="AC527" s="172"/>
      <c r="AD527" s="172"/>
      <c r="AE527" s="172"/>
      <c r="AF527" s="172"/>
      <c r="AG527" s="172"/>
      <c r="AH527" s="172"/>
      <c r="AI527" s="172"/>
      <c r="AJ527" s="172"/>
      <c r="AK527" s="172"/>
      <c r="AL527" s="172"/>
      <c r="AM527" s="172"/>
      <c r="AN527" s="172"/>
      <c r="AO527" s="172"/>
      <c r="AP527" s="172"/>
    </row>
    <row r="528" spans="17:42">
      <c r="Q528" s="183"/>
      <c r="R528" s="183"/>
      <c r="S528" s="183"/>
      <c r="T528" s="172"/>
      <c r="U528" s="172"/>
      <c r="V528" s="172"/>
      <c r="W528" s="172"/>
      <c r="X528" s="172"/>
      <c r="Y528" s="172"/>
      <c r="Z528" s="172"/>
      <c r="AA528" s="172"/>
      <c r="AB528" s="172"/>
      <c r="AC528" s="172"/>
      <c r="AD528" s="172"/>
      <c r="AE528" s="172"/>
      <c r="AF528" s="172"/>
      <c r="AG528" s="172"/>
      <c r="AH528" s="172"/>
      <c r="AI528" s="172"/>
      <c r="AJ528" s="172"/>
      <c r="AK528" s="172"/>
      <c r="AL528" s="172"/>
      <c r="AM528" s="172"/>
      <c r="AN528" s="172"/>
      <c r="AO528" s="172"/>
      <c r="AP528" s="172"/>
    </row>
    <row r="529" spans="17:42">
      <c r="Q529" s="183"/>
      <c r="R529" s="183"/>
      <c r="S529" s="183"/>
      <c r="T529" s="172"/>
      <c r="U529" s="172"/>
      <c r="V529" s="172"/>
      <c r="W529" s="172"/>
      <c r="X529" s="172"/>
      <c r="Y529" s="172"/>
      <c r="Z529" s="172"/>
      <c r="AA529" s="172"/>
      <c r="AB529" s="172"/>
      <c r="AC529" s="172"/>
      <c r="AD529" s="172"/>
      <c r="AE529" s="172"/>
      <c r="AF529" s="172"/>
      <c r="AG529" s="172"/>
      <c r="AH529" s="172"/>
      <c r="AI529" s="172"/>
      <c r="AJ529" s="172"/>
      <c r="AK529" s="172"/>
      <c r="AL529" s="172"/>
      <c r="AM529" s="172"/>
      <c r="AN529" s="172"/>
      <c r="AO529" s="172"/>
      <c r="AP529" s="172"/>
    </row>
    <row r="530" spans="17:42">
      <c r="Q530" s="183"/>
      <c r="R530" s="183"/>
      <c r="S530" s="183"/>
      <c r="T530" s="172"/>
      <c r="U530" s="172"/>
      <c r="V530" s="172"/>
      <c r="W530" s="172"/>
      <c r="X530" s="172"/>
      <c r="Y530" s="172"/>
      <c r="Z530" s="172"/>
      <c r="AA530" s="172"/>
      <c r="AB530" s="172"/>
      <c r="AC530" s="172"/>
      <c r="AD530" s="172"/>
      <c r="AE530" s="172"/>
      <c r="AF530" s="172"/>
      <c r="AG530" s="172"/>
      <c r="AH530" s="172"/>
      <c r="AI530" s="172"/>
      <c r="AJ530" s="172"/>
      <c r="AK530" s="172"/>
      <c r="AL530" s="172"/>
      <c r="AM530" s="172"/>
      <c r="AN530" s="172"/>
      <c r="AO530" s="172"/>
      <c r="AP530" s="172"/>
    </row>
    <row r="531" spans="17:42">
      <c r="Q531" s="183"/>
      <c r="R531" s="183"/>
      <c r="S531" s="183"/>
      <c r="T531" s="172"/>
      <c r="U531" s="172"/>
      <c r="V531" s="172"/>
      <c r="W531" s="172"/>
      <c r="X531" s="172"/>
      <c r="Y531" s="172"/>
      <c r="Z531" s="172"/>
      <c r="AA531" s="172"/>
      <c r="AB531" s="172"/>
      <c r="AC531" s="172"/>
      <c r="AD531" s="172"/>
      <c r="AE531" s="172"/>
      <c r="AF531" s="172"/>
      <c r="AG531" s="172"/>
      <c r="AH531" s="172"/>
      <c r="AI531" s="172"/>
      <c r="AJ531" s="172"/>
      <c r="AK531" s="172"/>
      <c r="AL531" s="172"/>
      <c r="AM531" s="172"/>
      <c r="AN531" s="172"/>
      <c r="AO531" s="172"/>
      <c r="AP531" s="172"/>
    </row>
    <row r="532" spans="17:42">
      <c r="Q532" s="183"/>
      <c r="R532" s="183"/>
      <c r="S532" s="183"/>
      <c r="T532" s="172"/>
      <c r="U532" s="172"/>
      <c r="V532" s="172"/>
      <c r="W532" s="172"/>
      <c r="X532" s="172"/>
      <c r="Y532" s="172"/>
      <c r="Z532" s="172"/>
      <c r="AA532" s="172"/>
      <c r="AB532" s="172"/>
      <c r="AC532" s="172"/>
      <c r="AD532" s="172"/>
      <c r="AE532" s="172"/>
      <c r="AF532" s="172"/>
      <c r="AG532" s="172"/>
      <c r="AH532" s="172"/>
      <c r="AI532" s="172"/>
      <c r="AJ532" s="172"/>
      <c r="AK532" s="172"/>
      <c r="AL532" s="172"/>
      <c r="AM532" s="172"/>
      <c r="AN532" s="172"/>
      <c r="AO532" s="172"/>
      <c r="AP532" s="172"/>
    </row>
    <row r="533" spans="17:42">
      <c r="Q533" s="183"/>
      <c r="R533" s="183"/>
      <c r="S533" s="183"/>
      <c r="T533" s="172"/>
      <c r="U533" s="172"/>
      <c r="V533" s="172"/>
      <c r="W533" s="172"/>
      <c r="X533" s="172"/>
      <c r="Y533" s="172"/>
      <c r="Z533" s="172"/>
      <c r="AA533" s="172"/>
      <c r="AB533" s="172"/>
      <c r="AC533" s="172"/>
      <c r="AD533" s="172"/>
      <c r="AE533" s="172"/>
      <c r="AF533" s="172"/>
      <c r="AG533" s="172"/>
      <c r="AH533" s="172"/>
      <c r="AI533" s="172"/>
      <c r="AJ533" s="172"/>
      <c r="AK533" s="172"/>
      <c r="AL533" s="172"/>
      <c r="AM533" s="172"/>
      <c r="AN533" s="172"/>
      <c r="AO533" s="172"/>
      <c r="AP533" s="172"/>
    </row>
    <row r="534" spans="17:42">
      <c r="Q534" s="183"/>
      <c r="R534" s="183"/>
      <c r="S534" s="183"/>
      <c r="T534" s="172"/>
      <c r="U534" s="172"/>
      <c r="V534" s="172"/>
      <c r="W534" s="172"/>
      <c r="X534" s="172"/>
      <c r="Y534" s="172"/>
      <c r="Z534" s="172"/>
      <c r="AA534" s="172"/>
      <c r="AB534" s="172"/>
      <c r="AC534" s="172"/>
      <c r="AD534" s="172"/>
      <c r="AE534" s="172"/>
      <c r="AF534" s="172"/>
      <c r="AG534" s="172"/>
      <c r="AH534" s="172"/>
      <c r="AI534" s="172"/>
      <c r="AJ534" s="172"/>
      <c r="AK534" s="172"/>
      <c r="AL534" s="172"/>
      <c r="AM534" s="172"/>
      <c r="AN534" s="172"/>
      <c r="AO534" s="172"/>
      <c r="AP534" s="172"/>
    </row>
    <row r="535" spans="17:42">
      <c r="Q535" s="183"/>
      <c r="R535" s="183"/>
      <c r="S535" s="183"/>
      <c r="T535" s="172"/>
      <c r="U535" s="172"/>
      <c r="V535" s="172"/>
      <c r="W535" s="172"/>
      <c r="X535" s="172"/>
      <c r="Y535" s="172"/>
      <c r="Z535" s="172"/>
      <c r="AA535" s="172"/>
      <c r="AB535" s="172"/>
      <c r="AC535" s="172"/>
      <c r="AD535" s="172"/>
      <c r="AE535" s="172"/>
      <c r="AF535" s="172"/>
      <c r="AG535" s="172"/>
      <c r="AH535" s="172"/>
      <c r="AI535" s="172"/>
      <c r="AJ535" s="172"/>
      <c r="AK535" s="172"/>
      <c r="AL535" s="172"/>
      <c r="AM535" s="172"/>
      <c r="AN535" s="172"/>
      <c r="AO535" s="172"/>
      <c r="AP535" s="172"/>
    </row>
    <row r="536" spans="17:42">
      <c r="Q536" s="183"/>
      <c r="R536" s="183"/>
      <c r="S536" s="183"/>
      <c r="T536" s="172"/>
      <c r="U536" s="172"/>
      <c r="V536" s="172"/>
      <c r="W536" s="172"/>
      <c r="X536" s="172"/>
      <c r="Y536" s="172"/>
      <c r="Z536" s="172"/>
      <c r="AA536" s="172"/>
      <c r="AB536" s="172"/>
      <c r="AC536" s="172"/>
      <c r="AD536" s="172"/>
      <c r="AE536" s="172"/>
      <c r="AF536" s="172"/>
      <c r="AG536" s="172"/>
      <c r="AH536" s="172"/>
      <c r="AI536" s="172"/>
      <c r="AJ536" s="172"/>
      <c r="AK536" s="172"/>
      <c r="AL536" s="172"/>
      <c r="AM536" s="172"/>
      <c r="AN536" s="172"/>
      <c r="AO536" s="172"/>
      <c r="AP536" s="172"/>
    </row>
    <row r="537" spans="17:42">
      <c r="Q537" s="183"/>
      <c r="R537" s="183"/>
      <c r="S537" s="183"/>
      <c r="T537" s="172"/>
      <c r="U537" s="172"/>
      <c r="V537" s="172"/>
      <c r="W537" s="172"/>
      <c r="X537" s="172"/>
      <c r="Y537" s="172"/>
      <c r="Z537" s="172"/>
      <c r="AA537" s="172"/>
      <c r="AB537" s="172"/>
      <c r="AC537" s="172"/>
      <c r="AD537" s="172"/>
      <c r="AE537" s="172"/>
      <c r="AF537" s="172"/>
      <c r="AG537" s="172"/>
      <c r="AH537" s="172"/>
      <c r="AI537" s="172"/>
      <c r="AJ537" s="172"/>
      <c r="AK537" s="172"/>
      <c r="AL537" s="172"/>
      <c r="AM537" s="172"/>
      <c r="AN537" s="172"/>
      <c r="AO537" s="172"/>
      <c r="AP537" s="172"/>
    </row>
    <row r="538" spans="17:42">
      <c r="Q538" s="183"/>
      <c r="R538" s="183"/>
      <c r="S538" s="183"/>
      <c r="T538" s="172"/>
      <c r="U538" s="172"/>
      <c r="V538" s="172"/>
      <c r="W538" s="172"/>
      <c r="X538" s="172"/>
      <c r="Y538" s="172"/>
      <c r="Z538" s="172"/>
      <c r="AA538" s="172"/>
      <c r="AB538" s="172"/>
      <c r="AC538" s="172"/>
      <c r="AD538" s="172"/>
      <c r="AE538" s="172"/>
      <c r="AF538" s="172"/>
      <c r="AG538" s="172"/>
      <c r="AH538" s="172"/>
      <c r="AI538" s="172"/>
      <c r="AJ538" s="172"/>
      <c r="AK538" s="172"/>
      <c r="AL538" s="172"/>
      <c r="AM538" s="172"/>
      <c r="AN538" s="172"/>
      <c r="AO538" s="172"/>
      <c r="AP538" s="172"/>
    </row>
    <row r="539" spans="17:42">
      <c r="Q539" s="183"/>
      <c r="R539" s="183"/>
      <c r="S539" s="183"/>
      <c r="T539" s="172"/>
      <c r="U539" s="172"/>
      <c r="V539" s="172"/>
      <c r="W539" s="172"/>
      <c r="X539" s="172"/>
      <c r="Y539" s="172"/>
      <c r="Z539" s="172"/>
      <c r="AA539" s="172"/>
      <c r="AB539" s="172"/>
      <c r="AC539" s="172"/>
      <c r="AD539" s="172"/>
      <c r="AE539" s="172"/>
      <c r="AF539" s="172"/>
      <c r="AG539" s="172"/>
      <c r="AH539" s="172"/>
      <c r="AI539" s="172"/>
      <c r="AJ539" s="172"/>
      <c r="AK539" s="172"/>
      <c r="AL539" s="172"/>
      <c r="AM539" s="172"/>
      <c r="AN539" s="172"/>
      <c r="AO539" s="172"/>
      <c r="AP539" s="172"/>
    </row>
    <row r="540" spans="17:42">
      <c r="Q540" s="183"/>
      <c r="R540" s="183"/>
      <c r="S540" s="183"/>
      <c r="T540" s="172"/>
      <c r="U540" s="172"/>
      <c r="V540" s="172"/>
      <c r="W540" s="172"/>
      <c r="X540" s="172"/>
      <c r="Y540" s="172"/>
      <c r="Z540" s="172"/>
      <c r="AA540" s="172"/>
      <c r="AB540" s="172"/>
      <c r="AC540" s="172"/>
      <c r="AD540" s="172"/>
      <c r="AE540" s="172"/>
      <c r="AF540" s="172"/>
      <c r="AG540" s="172"/>
      <c r="AH540" s="172"/>
      <c r="AI540" s="172"/>
      <c r="AJ540" s="172"/>
      <c r="AK540" s="172"/>
      <c r="AL540" s="172"/>
      <c r="AM540" s="172"/>
      <c r="AN540" s="172"/>
      <c r="AO540" s="172"/>
      <c r="AP540" s="172"/>
    </row>
    <row r="541" spans="17:42">
      <c r="Q541" s="183"/>
      <c r="R541" s="183"/>
      <c r="S541" s="183"/>
      <c r="T541" s="172"/>
      <c r="U541" s="172"/>
      <c r="V541" s="172"/>
      <c r="W541" s="172"/>
      <c r="X541" s="172"/>
      <c r="Y541" s="172"/>
      <c r="Z541" s="172"/>
      <c r="AA541" s="172"/>
      <c r="AB541" s="172"/>
      <c r="AC541" s="172"/>
      <c r="AD541" s="172"/>
      <c r="AE541" s="172"/>
      <c r="AF541" s="172"/>
      <c r="AG541" s="172"/>
      <c r="AH541" s="172"/>
      <c r="AI541" s="172"/>
      <c r="AJ541" s="172"/>
      <c r="AK541" s="172"/>
      <c r="AL541" s="172"/>
      <c r="AM541" s="172"/>
      <c r="AN541" s="172"/>
      <c r="AO541" s="172"/>
      <c r="AP541" s="172"/>
    </row>
    <row r="542" spans="17:42">
      <c r="Q542" s="183"/>
      <c r="R542" s="183"/>
      <c r="S542" s="183"/>
      <c r="T542" s="172"/>
      <c r="U542" s="172"/>
      <c r="V542" s="172"/>
      <c r="W542" s="172"/>
      <c r="X542" s="172"/>
      <c r="Y542" s="172"/>
      <c r="Z542" s="172"/>
      <c r="AA542" s="172"/>
      <c r="AB542" s="172"/>
      <c r="AC542" s="172"/>
      <c r="AD542" s="172"/>
      <c r="AE542" s="172"/>
      <c r="AF542" s="172"/>
      <c r="AG542" s="172"/>
      <c r="AH542" s="172"/>
      <c r="AI542" s="172"/>
      <c r="AJ542" s="172"/>
      <c r="AK542" s="172"/>
      <c r="AL542" s="172"/>
      <c r="AM542" s="172"/>
      <c r="AN542" s="172"/>
      <c r="AO542" s="172"/>
      <c r="AP542" s="172"/>
    </row>
    <row r="543" spans="17:42">
      <c r="Q543" s="183"/>
      <c r="R543" s="183"/>
      <c r="S543" s="183"/>
      <c r="T543" s="172"/>
      <c r="U543" s="172"/>
      <c r="V543" s="172"/>
      <c r="W543" s="172"/>
      <c r="X543" s="172"/>
      <c r="Y543" s="172"/>
      <c r="Z543" s="172"/>
      <c r="AA543" s="172"/>
      <c r="AB543" s="172"/>
      <c r="AC543" s="172"/>
      <c r="AD543" s="172"/>
      <c r="AE543" s="172"/>
      <c r="AF543" s="172"/>
      <c r="AG543" s="172"/>
      <c r="AH543" s="172"/>
      <c r="AI543" s="172"/>
      <c r="AJ543" s="172"/>
      <c r="AK543" s="172"/>
      <c r="AL543" s="172"/>
      <c r="AM543" s="172"/>
      <c r="AN543" s="172"/>
      <c r="AO543" s="172"/>
      <c r="AP543" s="172"/>
    </row>
    <row r="544" spans="17:42">
      <c r="Q544" s="183"/>
      <c r="R544" s="183"/>
      <c r="S544" s="183"/>
      <c r="T544" s="172"/>
      <c r="U544" s="172"/>
      <c r="V544" s="172"/>
      <c r="W544" s="172"/>
      <c r="X544" s="172"/>
      <c r="Y544" s="172"/>
      <c r="Z544" s="172"/>
      <c r="AA544" s="172"/>
      <c r="AB544" s="172"/>
      <c r="AC544" s="172"/>
      <c r="AD544" s="172"/>
      <c r="AE544" s="172"/>
      <c r="AF544" s="172"/>
      <c r="AG544" s="172"/>
      <c r="AH544" s="172"/>
      <c r="AI544" s="172"/>
      <c r="AJ544" s="172"/>
      <c r="AK544" s="172"/>
      <c r="AL544" s="172"/>
      <c r="AM544" s="172"/>
      <c r="AN544" s="172"/>
      <c r="AO544" s="172"/>
      <c r="AP544" s="172"/>
    </row>
    <row r="545" spans="17:42">
      <c r="Q545" s="183"/>
      <c r="R545" s="183"/>
      <c r="S545" s="183"/>
      <c r="T545" s="172"/>
      <c r="U545" s="172"/>
      <c r="V545" s="172"/>
      <c r="W545" s="172"/>
      <c r="X545" s="172"/>
      <c r="Y545" s="172"/>
      <c r="Z545" s="172"/>
      <c r="AA545" s="172"/>
      <c r="AB545" s="172"/>
      <c r="AC545" s="172"/>
      <c r="AD545" s="172"/>
      <c r="AE545" s="172"/>
      <c r="AF545" s="172"/>
      <c r="AG545" s="172"/>
      <c r="AH545" s="172"/>
      <c r="AI545" s="172"/>
      <c r="AJ545" s="172"/>
      <c r="AK545" s="172"/>
      <c r="AL545" s="172"/>
      <c r="AM545" s="172"/>
      <c r="AN545" s="172"/>
      <c r="AO545" s="172"/>
      <c r="AP545" s="172"/>
    </row>
    <row r="546" spans="17:42">
      <c r="Q546" s="183"/>
      <c r="R546" s="183"/>
      <c r="S546" s="183"/>
      <c r="T546" s="172"/>
      <c r="U546" s="172"/>
      <c r="V546" s="172"/>
      <c r="W546" s="172"/>
      <c r="X546" s="172"/>
      <c r="Y546" s="172"/>
      <c r="Z546" s="172"/>
      <c r="AA546" s="172"/>
      <c r="AB546" s="172"/>
      <c r="AC546" s="172"/>
      <c r="AD546" s="172"/>
      <c r="AE546" s="172"/>
      <c r="AF546" s="172"/>
      <c r="AG546" s="172"/>
      <c r="AH546" s="172"/>
      <c r="AI546" s="172"/>
      <c r="AJ546" s="172"/>
      <c r="AK546" s="172"/>
      <c r="AL546" s="172"/>
      <c r="AM546" s="172"/>
      <c r="AN546" s="172"/>
      <c r="AO546" s="172"/>
      <c r="AP546" s="172"/>
    </row>
    <row r="547" spans="17:42">
      <c r="Q547" s="183"/>
      <c r="R547" s="183"/>
      <c r="S547" s="183"/>
      <c r="T547" s="172"/>
      <c r="U547" s="172"/>
      <c r="V547" s="172"/>
      <c r="W547" s="172"/>
      <c r="X547" s="172"/>
      <c r="Y547" s="172"/>
      <c r="Z547" s="172"/>
      <c r="AA547" s="172"/>
      <c r="AB547" s="172"/>
      <c r="AC547" s="172"/>
      <c r="AD547" s="172"/>
      <c r="AE547" s="172"/>
      <c r="AF547" s="172"/>
      <c r="AG547" s="172"/>
      <c r="AH547" s="172"/>
      <c r="AI547" s="172"/>
      <c r="AJ547" s="172"/>
      <c r="AK547" s="172"/>
      <c r="AL547" s="172"/>
      <c r="AM547" s="172"/>
      <c r="AN547" s="172"/>
      <c r="AO547" s="172"/>
      <c r="AP547" s="172"/>
    </row>
    <row r="548" spans="17:42">
      <c r="Q548" s="183"/>
      <c r="R548" s="183"/>
      <c r="S548" s="183"/>
      <c r="T548" s="172"/>
      <c r="U548" s="172"/>
      <c r="V548" s="172"/>
      <c r="W548" s="172"/>
      <c r="X548" s="172"/>
      <c r="Y548" s="172"/>
      <c r="Z548" s="172"/>
      <c r="AA548" s="172"/>
      <c r="AB548" s="172"/>
      <c r="AC548" s="172"/>
      <c r="AD548" s="172"/>
      <c r="AE548" s="172"/>
      <c r="AF548" s="172"/>
      <c r="AG548" s="172"/>
      <c r="AH548" s="172"/>
      <c r="AI548" s="172"/>
      <c r="AJ548" s="172"/>
      <c r="AK548" s="172"/>
      <c r="AL548" s="172"/>
      <c r="AM548" s="172"/>
      <c r="AN548" s="172"/>
      <c r="AO548" s="172"/>
      <c r="AP548" s="172"/>
    </row>
    <row r="549" spans="17:42">
      <c r="Q549" s="183"/>
      <c r="R549" s="183"/>
      <c r="S549" s="183"/>
      <c r="T549" s="172"/>
      <c r="U549" s="172"/>
      <c r="V549" s="172"/>
      <c r="W549" s="172"/>
      <c r="X549" s="172"/>
      <c r="Y549" s="172"/>
      <c r="Z549" s="172"/>
      <c r="AA549" s="172"/>
      <c r="AB549" s="172"/>
      <c r="AC549" s="172"/>
      <c r="AD549" s="172"/>
      <c r="AE549" s="172"/>
      <c r="AF549" s="172"/>
      <c r="AG549" s="172"/>
      <c r="AH549" s="172"/>
      <c r="AI549" s="172"/>
      <c r="AJ549" s="172"/>
      <c r="AK549" s="172"/>
      <c r="AL549" s="172"/>
      <c r="AM549" s="172"/>
      <c r="AN549" s="172"/>
      <c r="AO549" s="172"/>
      <c r="AP549" s="172"/>
    </row>
    <row r="550" spans="17:42">
      <c r="Q550" s="183"/>
      <c r="R550" s="183"/>
      <c r="S550" s="183"/>
      <c r="T550" s="172"/>
      <c r="U550" s="172"/>
      <c r="V550" s="172"/>
      <c r="W550" s="172"/>
      <c r="X550" s="172"/>
      <c r="Y550" s="172"/>
      <c r="Z550" s="172"/>
      <c r="AA550" s="172"/>
      <c r="AB550" s="172"/>
      <c r="AC550" s="172"/>
      <c r="AD550" s="172"/>
      <c r="AE550" s="172"/>
      <c r="AF550" s="172"/>
      <c r="AG550" s="172"/>
      <c r="AH550" s="172"/>
      <c r="AI550" s="172"/>
      <c r="AJ550" s="172"/>
      <c r="AK550" s="172"/>
      <c r="AL550" s="172"/>
      <c r="AM550" s="172"/>
      <c r="AN550" s="172"/>
      <c r="AO550" s="172"/>
      <c r="AP550" s="172"/>
    </row>
    <row r="551" spans="17:42">
      <c r="Q551" s="183"/>
      <c r="R551" s="183"/>
      <c r="S551" s="183"/>
      <c r="T551" s="172"/>
      <c r="U551" s="172"/>
      <c r="V551" s="172"/>
      <c r="W551" s="172"/>
      <c r="X551" s="172"/>
      <c r="Y551" s="172"/>
      <c r="Z551" s="172"/>
      <c r="AA551" s="172"/>
      <c r="AB551" s="172"/>
      <c r="AC551" s="172"/>
      <c r="AD551" s="172"/>
      <c r="AE551" s="172"/>
      <c r="AF551" s="172"/>
      <c r="AG551" s="172"/>
      <c r="AH551" s="172"/>
      <c r="AI551" s="172"/>
      <c r="AJ551" s="172"/>
      <c r="AK551" s="172"/>
      <c r="AL551" s="172"/>
      <c r="AM551" s="172"/>
      <c r="AN551" s="172"/>
      <c r="AO551" s="172"/>
      <c r="AP551" s="172"/>
    </row>
    <row r="552" spans="17:42">
      <c r="Q552" s="183"/>
      <c r="R552" s="183"/>
      <c r="S552" s="183"/>
      <c r="T552" s="172"/>
      <c r="U552" s="172"/>
      <c r="V552" s="172"/>
      <c r="W552" s="172"/>
      <c r="X552" s="172"/>
      <c r="Y552" s="172"/>
      <c r="Z552" s="172"/>
      <c r="AA552" s="172"/>
      <c r="AB552" s="172"/>
      <c r="AC552" s="172"/>
      <c r="AD552" s="172"/>
      <c r="AE552" s="172"/>
      <c r="AF552" s="172"/>
      <c r="AG552" s="172"/>
      <c r="AH552" s="172"/>
      <c r="AI552" s="172"/>
      <c r="AJ552" s="172"/>
      <c r="AK552" s="172"/>
      <c r="AL552" s="172"/>
      <c r="AM552" s="172"/>
      <c r="AN552" s="172"/>
      <c r="AO552" s="172"/>
      <c r="AP552" s="172"/>
    </row>
    <row r="553" spans="17:42">
      <c r="Q553" s="183"/>
      <c r="R553" s="183"/>
      <c r="S553" s="183"/>
      <c r="T553" s="172"/>
      <c r="U553" s="172"/>
      <c r="V553" s="172"/>
      <c r="W553" s="172"/>
      <c r="X553" s="172"/>
      <c r="Y553" s="172"/>
      <c r="Z553" s="172"/>
      <c r="AA553" s="172"/>
      <c r="AB553" s="172"/>
      <c r="AC553" s="172"/>
      <c r="AD553" s="172"/>
      <c r="AE553" s="172"/>
      <c r="AF553" s="172"/>
      <c r="AG553" s="172"/>
      <c r="AH553" s="172"/>
      <c r="AI553" s="172"/>
      <c r="AJ553" s="172"/>
      <c r="AK553" s="172"/>
      <c r="AL553" s="172"/>
      <c r="AM553" s="172"/>
      <c r="AN553" s="172"/>
      <c r="AO553" s="172"/>
      <c r="AP553" s="172"/>
    </row>
    <row r="554" spans="17:42">
      <c r="Q554" s="183"/>
      <c r="R554" s="183"/>
      <c r="S554" s="183"/>
      <c r="T554" s="172"/>
      <c r="U554" s="172"/>
      <c r="V554" s="172"/>
      <c r="W554" s="172"/>
      <c r="X554" s="172"/>
      <c r="Y554" s="172"/>
      <c r="Z554" s="172"/>
      <c r="AA554" s="172"/>
      <c r="AB554" s="172"/>
      <c r="AC554" s="172"/>
      <c r="AD554" s="172"/>
      <c r="AE554" s="172"/>
      <c r="AF554" s="172"/>
      <c r="AG554" s="172"/>
      <c r="AH554" s="172"/>
      <c r="AI554" s="172"/>
      <c r="AJ554" s="172"/>
      <c r="AK554" s="172"/>
      <c r="AL554" s="172"/>
      <c r="AM554" s="172"/>
      <c r="AN554" s="172"/>
      <c r="AO554" s="172"/>
      <c r="AP554" s="172"/>
    </row>
    <row r="555" spans="17:42">
      <c r="Q555" s="183"/>
      <c r="R555" s="183"/>
      <c r="S555" s="183"/>
      <c r="T555" s="172"/>
      <c r="U555" s="172"/>
      <c r="V555" s="172"/>
      <c r="W555" s="172"/>
      <c r="X555" s="172"/>
      <c r="Y555" s="172"/>
      <c r="Z555" s="172"/>
      <c r="AA555" s="172"/>
      <c r="AB555" s="172"/>
      <c r="AC555" s="172"/>
      <c r="AD555" s="172"/>
      <c r="AE555" s="172"/>
      <c r="AF555" s="172"/>
      <c r="AG555" s="172"/>
      <c r="AH555" s="172"/>
      <c r="AI555" s="172"/>
      <c r="AJ555" s="172"/>
      <c r="AK555" s="172"/>
      <c r="AL555" s="172"/>
      <c r="AM555" s="172"/>
      <c r="AN555" s="172"/>
      <c r="AO555" s="172"/>
      <c r="AP555" s="172"/>
    </row>
    <row r="556" spans="17:42">
      <c r="Q556" s="183"/>
      <c r="R556" s="183"/>
      <c r="S556" s="183"/>
      <c r="T556" s="172"/>
      <c r="U556" s="172"/>
      <c r="V556" s="172"/>
      <c r="W556" s="172"/>
      <c r="X556" s="172"/>
      <c r="Y556" s="172"/>
      <c r="Z556" s="172"/>
      <c r="AA556" s="172"/>
      <c r="AB556" s="172"/>
      <c r="AC556" s="172"/>
      <c r="AD556" s="172"/>
      <c r="AE556" s="172"/>
      <c r="AF556" s="172"/>
      <c r="AG556" s="172"/>
      <c r="AH556" s="172"/>
      <c r="AI556" s="172"/>
      <c r="AJ556" s="172"/>
      <c r="AK556" s="172"/>
      <c r="AL556" s="172"/>
      <c r="AM556" s="172"/>
      <c r="AN556" s="172"/>
      <c r="AO556" s="172"/>
      <c r="AP556" s="172"/>
    </row>
    <row r="557" spans="17:42">
      <c r="Q557" s="183"/>
      <c r="R557" s="183"/>
      <c r="S557" s="183"/>
      <c r="T557" s="172"/>
      <c r="U557" s="172"/>
      <c r="V557" s="172"/>
      <c r="W557" s="172"/>
      <c r="X557" s="172"/>
      <c r="Y557" s="172"/>
      <c r="Z557" s="172"/>
      <c r="AA557" s="172"/>
      <c r="AB557" s="172"/>
      <c r="AC557" s="172"/>
      <c r="AD557" s="172"/>
      <c r="AE557" s="172"/>
      <c r="AF557" s="172"/>
      <c r="AG557" s="172"/>
      <c r="AH557" s="172"/>
      <c r="AI557" s="172"/>
      <c r="AJ557" s="172"/>
      <c r="AK557" s="172"/>
      <c r="AL557" s="172"/>
      <c r="AM557" s="172"/>
      <c r="AN557" s="172"/>
      <c r="AO557" s="172"/>
      <c r="AP557" s="172"/>
    </row>
    <row r="558" spans="17:42">
      <c r="Q558" s="183"/>
      <c r="R558" s="183"/>
      <c r="S558" s="183"/>
      <c r="T558" s="172"/>
      <c r="U558" s="172"/>
      <c r="V558" s="172"/>
      <c r="W558" s="172"/>
      <c r="X558" s="172"/>
      <c r="Y558" s="172"/>
      <c r="Z558" s="172"/>
      <c r="AA558" s="172"/>
      <c r="AB558" s="172"/>
      <c r="AC558" s="172"/>
      <c r="AD558" s="172"/>
      <c r="AE558" s="172"/>
      <c r="AF558" s="172"/>
      <c r="AG558" s="172"/>
      <c r="AH558" s="172"/>
      <c r="AI558" s="172"/>
      <c r="AJ558" s="172"/>
      <c r="AK558" s="172"/>
      <c r="AL558" s="172"/>
      <c r="AM558" s="172"/>
      <c r="AN558" s="172"/>
      <c r="AO558" s="172"/>
      <c r="AP558" s="172"/>
    </row>
    <row r="559" spans="17:42">
      <c r="Q559" s="183"/>
      <c r="R559" s="183"/>
      <c r="S559" s="183"/>
      <c r="T559" s="172"/>
      <c r="U559" s="172"/>
      <c r="V559" s="172"/>
      <c r="W559" s="172"/>
      <c r="X559" s="172"/>
      <c r="Y559" s="172"/>
      <c r="Z559" s="172"/>
      <c r="AA559" s="172"/>
      <c r="AB559" s="172"/>
      <c r="AC559" s="172"/>
      <c r="AD559" s="172"/>
      <c r="AE559" s="172"/>
      <c r="AF559" s="172"/>
      <c r="AG559" s="172"/>
      <c r="AH559" s="172"/>
      <c r="AI559" s="172"/>
      <c r="AJ559" s="172"/>
      <c r="AK559" s="172"/>
      <c r="AL559" s="172"/>
      <c r="AM559" s="172"/>
      <c r="AN559" s="172"/>
      <c r="AO559" s="172"/>
      <c r="AP559" s="172"/>
    </row>
    <row r="560" spans="17:42">
      <c r="Q560" s="183"/>
      <c r="R560" s="183"/>
      <c r="S560" s="183"/>
      <c r="T560" s="172"/>
      <c r="U560" s="172"/>
      <c r="V560" s="172"/>
      <c r="W560" s="172"/>
      <c r="X560" s="172"/>
      <c r="Y560" s="172"/>
      <c r="Z560" s="172"/>
      <c r="AA560" s="172"/>
      <c r="AB560" s="172"/>
      <c r="AC560" s="172"/>
      <c r="AD560" s="172"/>
      <c r="AE560" s="172"/>
      <c r="AF560" s="172"/>
      <c r="AG560" s="172"/>
      <c r="AH560" s="172"/>
      <c r="AI560" s="172"/>
      <c r="AJ560" s="172"/>
      <c r="AK560" s="172"/>
      <c r="AL560" s="172"/>
      <c r="AM560" s="172"/>
      <c r="AN560" s="172"/>
      <c r="AO560" s="172"/>
      <c r="AP560" s="172"/>
    </row>
    <row r="561" spans="17:42">
      <c r="Q561" s="183"/>
      <c r="R561" s="183"/>
      <c r="S561" s="183"/>
      <c r="T561" s="172"/>
      <c r="U561" s="172"/>
      <c r="V561" s="172"/>
      <c r="W561" s="172"/>
      <c r="X561" s="172"/>
      <c r="Y561" s="172"/>
      <c r="Z561" s="172"/>
      <c r="AA561" s="172"/>
      <c r="AB561" s="172"/>
      <c r="AC561" s="172"/>
      <c r="AD561" s="172"/>
      <c r="AE561" s="172"/>
      <c r="AF561" s="172"/>
      <c r="AG561" s="172"/>
      <c r="AH561" s="172"/>
      <c r="AI561" s="172"/>
      <c r="AJ561" s="172"/>
      <c r="AK561" s="172"/>
      <c r="AL561" s="172"/>
      <c r="AM561" s="172"/>
      <c r="AN561" s="172"/>
      <c r="AO561" s="172"/>
      <c r="AP561" s="172"/>
    </row>
    <row r="562" spans="17:42">
      <c r="Q562" s="183"/>
      <c r="R562" s="183"/>
      <c r="S562" s="183"/>
      <c r="T562" s="172"/>
      <c r="U562" s="172"/>
      <c r="V562" s="172"/>
      <c r="W562" s="172"/>
      <c r="X562" s="172"/>
      <c r="Y562" s="172"/>
      <c r="Z562" s="172"/>
      <c r="AA562" s="172"/>
      <c r="AB562" s="172"/>
      <c r="AC562" s="172"/>
      <c r="AD562" s="172"/>
      <c r="AE562" s="172"/>
      <c r="AF562" s="172"/>
      <c r="AG562" s="172"/>
      <c r="AH562" s="172"/>
      <c r="AI562" s="172"/>
      <c r="AJ562" s="172"/>
      <c r="AK562" s="172"/>
      <c r="AL562" s="172"/>
      <c r="AM562" s="172"/>
      <c r="AN562" s="172"/>
      <c r="AO562" s="172"/>
      <c r="AP562" s="172"/>
    </row>
    <row r="563" spans="17:42">
      <c r="Q563" s="183"/>
      <c r="R563" s="183"/>
      <c r="S563" s="183"/>
      <c r="T563" s="172"/>
      <c r="U563" s="172"/>
      <c r="V563" s="172"/>
      <c r="W563" s="172"/>
      <c r="X563" s="172"/>
      <c r="Y563" s="172"/>
      <c r="Z563" s="172"/>
      <c r="AA563" s="172"/>
      <c r="AB563" s="172"/>
      <c r="AC563" s="172"/>
      <c r="AD563" s="172"/>
      <c r="AE563" s="172"/>
      <c r="AF563" s="172"/>
      <c r="AG563" s="172"/>
      <c r="AH563" s="172"/>
      <c r="AI563" s="172"/>
      <c r="AJ563" s="172"/>
      <c r="AK563" s="172"/>
      <c r="AL563" s="172"/>
      <c r="AM563" s="172"/>
      <c r="AN563" s="172"/>
      <c r="AO563" s="172"/>
      <c r="AP563" s="172"/>
    </row>
    <row r="564" spans="17:42">
      <c r="Q564" s="183"/>
      <c r="R564" s="183"/>
      <c r="S564" s="183"/>
      <c r="T564" s="172"/>
      <c r="U564" s="172"/>
      <c r="V564" s="172"/>
      <c r="W564" s="172"/>
      <c r="X564" s="172"/>
      <c r="Y564" s="172"/>
      <c r="Z564" s="172"/>
      <c r="AA564" s="172"/>
      <c r="AB564" s="172"/>
      <c r="AC564" s="172"/>
      <c r="AD564" s="172"/>
      <c r="AE564" s="172"/>
      <c r="AF564" s="172"/>
      <c r="AG564" s="172"/>
      <c r="AH564" s="172"/>
      <c r="AI564" s="172"/>
      <c r="AJ564" s="172"/>
      <c r="AK564" s="172"/>
      <c r="AL564" s="172"/>
      <c r="AM564" s="172"/>
      <c r="AN564" s="172"/>
      <c r="AO564" s="172"/>
      <c r="AP564" s="172"/>
    </row>
    <row r="565" spans="17:42">
      <c r="Q565" s="183"/>
      <c r="R565" s="183"/>
      <c r="S565" s="183"/>
      <c r="T565" s="172"/>
      <c r="U565" s="172"/>
      <c r="V565" s="172"/>
      <c r="W565" s="172"/>
      <c r="X565" s="172"/>
      <c r="Y565" s="172"/>
      <c r="Z565" s="172"/>
      <c r="AA565" s="172"/>
      <c r="AB565" s="172"/>
      <c r="AC565" s="172"/>
      <c r="AD565" s="172"/>
      <c r="AE565" s="172"/>
      <c r="AF565" s="172"/>
      <c r="AG565" s="172"/>
      <c r="AH565" s="172"/>
      <c r="AI565" s="172"/>
      <c r="AJ565" s="172"/>
      <c r="AK565" s="172"/>
      <c r="AL565" s="172"/>
      <c r="AM565" s="172"/>
      <c r="AN565" s="172"/>
      <c r="AO565" s="172"/>
      <c r="AP565" s="172"/>
    </row>
    <row r="566" spans="17:42">
      <c r="Q566" s="183"/>
      <c r="R566" s="183"/>
      <c r="S566" s="183"/>
      <c r="T566" s="172"/>
      <c r="U566" s="172"/>
      <c r="V566" s="172"/>
      <c r="W566" s="172"/>
      <c r="X566" s="172"/>
      <c r="Y566" s="172"/>
      <c r="Z566" s="172"/>
      <c r="AA566" s="172"/>
      <c r="AB566" s="172"/>
      <c r="AC566" s="172"/>
      <c r="AD566" s="172"/>
      <c r="AE566" s="172"/>
      <c r="AF566" s="172"/>
      <c r="AG566" s="172"/>
      <c r="AH566" s="172"/>
      <c r="AI566" s="172"/>
      <c r="AJ566" s="172"/>
      <c r="AK566" s="172"/>
      <c r="AL566" s="172"/>
      <c r="AM566" s="172"/>
      <c r="AN566" s="172"/>
      <c r="AO566" s="172"/>
      <c r="AP566" s="172"/>
    </row>
    <row r="567" spans="17:42">
      <c r="Q567" s="183"/>
      <c r="R567" s="183"/>
      <c r="S567" s="183"/>
      <c r="T567" s="172"/>
      <c r="U567" s="172"/>
      <c r="V567" s="172"/>
      <c r="W567" s="172"/>
      <c r="X567" s="172"/>
      <c r="Y567" s="172"/>
      <c r="Z567" s="172"/>
      <c r="AA567" s="172"/>
      <c r="AB567" s="172"/>
      <c r="AC567" s="172"/>
      <c r="AD567" s="172"/>
      <c r="AE567" s="172"/>
      <c r="AF567" s="172"/>
      <c r="AG567" s="172"/>
      <c r="AH567" s="172"/>
      <c r="AI567" s="172"/>
      <c r="AJ567" s="172"/>
      <c r="AK567" s="172"/>
      <c r="AL567" s="172"/>
      <c r="AM567" s="172"/>
      <c r="AN567" s="172"/>
      <c r="AO567" s="172"/>
      <c r="AP567" s="172"/>
    </row>
    <row r="568" spans="17:42">
      <c r="Q568" s="183"/>
      <c r="R568" s="183"/>
      <c r="S568" s="183"/>
      <c r="T568" s="172"/>
      <c r="U568" s="172"/>
      <c r="V568" s="172"/>
      <c r="W568" s="172"/>
      <c r="X568" s="172"/>
      <c r="Y568" s="172"/>
      <c r="Z568" s="172"/>
      <c r="AA568" s="172"/>
      <c r="AB568" s="172"/>
      <c r="AC568" s="172"/>
      <c r="AD568" s="172"/>
      <c r="AE568" s="172"/>
      <c r="AF568" s="172"/>
      <c r="AG568" s="172"/>
      <c r="AH568" s="172"/>
      <c r="AI568" s="172"/>
      <c r="AJ568" s="172"/>
      <c r="AK568" s="172"/>
      <c r="AL568" s="172"/>
      <c r="AM568" s="172"/>
      <c r="AN568" s="172"/>
      <c r="AO568" s="172"/>
      <c r="AP568" s="172"/>
    </row>
    <row r="569" spans="17:42">
      <c r="Q569" s="183"/>
      <c r="R569" s="183"/>
      <c r="S569" s="183"/>
      <c r="T569" s="172"/>
      <c r="U569" s="172"/>
      <c r="V569" s="172"/>
      <c r="W569" s="172"/>
      <c r="X569" s="172"/>
      <c r="Y569" s="172"/>
      <c r="Z569" s="172"/>
      <c r="AA569" s="172"/>
      <c r="AB569" s="172"/>
      <c r="AC569" s="172"/>
      <c r="AD569" s="172"/>
      <c r="AE569" s="172"/>
      <c r="AF569" s="172"/>
      <c r="AG569" s="172"/>
      <c r="AH569" s="172"/>
      <c r="AI569" s="172"/>
      <c r="AJ569" s="172"/>
      <c r="AK569" s="172"/>
      <c r="AL569" s="172"/>
      <c r="AM569" s="172"/>
      <c r="AN569" s="172"/>
      <c r="AO569" s="172"/>
      <c r="AP569" s="172"/>
    </row>
    <row r="570" spans="17:42">
      <c r="Q570" s="183"/>
      <c r="R570" s="183"/>
      <c r="S570" s="183"/>
      <c r="T570" s="172"/>
      <c r="U570" s="172"/>
      <c r="V570" s="172"/>
      <c r="W570" s="172"/>
      <c r="X570" s="172"/>
      <c r="Y570" s="172"/>
      <c r="Z570" s="172"/>
      <c r="AA570" s="172"/>
      <c r="AB570" s="172"/>
      <c r="AC570" s="172"/>
      <c r="AD570" s="172"/>
      <c r="AE570" s="172"/>
      <c r="AF570" s="172"/>
      <c r="AG570" s="172"/>
      <c r="AH570" s="172"/>
      <c r="AI570" s="172"/>
      <c r="AJ570" s="172"/>
      <c r="AK570" s="172"/>
      <c r="AL570" s="172"/>
      <c r="AM570" s="172"/>
      <c r="AN570" s="172"/>
      <c r="AO570" s="172"/>
      <c r="AP570" s="172"/>
    </row>
    <row r="571" spans="17:42">
      <c r="Q571" s="183"/>
      <c r="R571" s="183"/>
      <c r="S571" s="183"/>
      <c r="T571" s="172"/>
      <c r="U571" s="172"/>
      <c r="V571" s="172"/>
      <c r="W571" s="172"/>
      <c r="X571" s="172"/>
      <c r="Y571" s="172"/>
      <c r="Z571" s="172"/>
      <c r="AA571" s="172"/>
      <c r="AB571" s="172"/>
      <c r="AC571" s="172"/>
      <c r="AD571" s="172"/>
      <c r="AE571" s="172"/>
      <c r="AF571" s="172"/>
      <c r="AG571" s="172"/>
      <c r="AH571" s="172"/>
      <c r="AI571" s="172"/>
      <c r="AJ571" s="172"/>
      <c r="AK571" s="172"/>
      <c r="AL571" s="172"/>
      <c r="AM571" s="172"/>
      <c r="AN571" s="172"/>
      <c r="AO571" s="172"/>
      <c r="AP571" s="172"/>
    </row>
    <row r="572" spans="17:42">
      <c r="Q572" s="183"/>
      <c r="R572" s="183"/>
      <c r="S572" s="183"/>
      <c r="T572" s="172"/>
      <c r="U572" s="172"/>
      <c r="V572" s="172"/>
      <c r="W572" s="172"/>
      <c r="X572" s="172"/>
      <c r="Y572" s="172"/>
      <c r="Z572" s="172"/>
      <c r="AA572" s="172"/>
      <c r="AB572" s="172"/>
      <c r="AC572" s="172"/>
      <c r="AD572" s="172"/>
      <c r="AE572" s="172"/>
      <c r="AF572" s="172"/>
      <c r="AG572" s="172"/>
      <c r="AH572" s="172"/>
      <c r="AI572" s="172"/>
      <c r="AJ572" s="172"/>
      <c r="AK572" s="172"/>
      <c r="AL572" s="172"/>
      <c r="AM572" s="172"/>
      <c r="AN572" s="172"/>
      <c r="AO572" s="172"/>
      <c r="AP572" s="172"/>
    </row>
    <row r="573" spans="17:42">
      <c r="Q573" s="183"/>
      <c r="R573" s="183"/>
      <c r="S573" s="183"/>
      <c r="T573" s="172"/>
      <c r="U573" s="172"/>
      <c r="V573" s="172"/>
      <c r="W573" s="172"/>
      <c r="X573" s="172"/>
      <c r="Y573" s="172"/>
      <c r="Z573" s="172"/>
      <c r="AA573" s="172"/>
      <c r="AB573" s="172"/>
      <c r="AC573" s="172"/>
      <c r="AD573" s="172"/>
      <c r="AE573" s="172"/>
      <c r="AF573" s="172"/>
      <c r="AG573" s="172"/>
      <c r="AH573" s="172"/>
      <c r="AI573" s="172"/>
      <c r="AJ573" s="172"/>
      <c r="AK573" s="172"/>
      <c r="AL573" s="172"/>
      <c r="AM573" s="172"/>
      <c r="AN573" s="172"/>
      <c r="AO573" s="172"/>
      <c r="AP573" s="172"/>
    </row>
    <row r="574" spans="17:42">
      <c r="Q574" s="183"/>
      <c r="R574" s="183"/>
      <c r="S574" s="183"/>
      <c r="T574" s="172"/>
      <c r="U574" s="172"/>
      <c r="V574" s="172"/>
      <c r="W574" s="172"/>
      <c r="X574" s="172"/>
      <c r="Y574" s="172"/>
      <c r="Z574" s="172"/>
      <c r="AA574" s="172"/>
      <c r="AB574" s="172"/>
      <c r="AC574" s="172"/>
      <c r="AD574" s="172"/>
      <c r="AE574" s="172"/>
      <c r="AF574" s="172"/>
      <c r="AG574" s="172"/>
      <c r="AH574" s="172"/>
      <c r="AI574" s="172"/>
      <c r="AJ574" s="172"/>
      <c r="AK574" s="172"/>
      <c r="AL574" s="172"/>
      <c r="AM574" s="172"/>
      <c r="AN574" s="172"/>
      <c r="AO574" s="172"/>
      <c r="AP574" s="172"/>
    </row>
    <row r="575" spans="17:42">
      <c r="Q575" s="183"/>
      <c r="R575" s="183"/>
      <c r="S575" s="183"/>
      <c r="T575" s="172"/>
      <c r="U575" s="172"/>
      <c r="V575" s="172"/>
      <c r="W575" s="172"/>
      <c r="X575" s="172"/>
      <c r="Y575" s="172"/>
      <c r="Z575" s="172"/>
      <c r="AA575" s="172"/>
      <c r="AB575" s="172"/>
      <c r="AC575" s="172"/>
      <c r="AD575" s="172"/>
      <c r="AE575" s="172"/>
      <c r="AF575" s="172"/>
      <c r="AG575" s="172"/>
      <c r="AH575" s="172"/>
      <c r="AI575" s="172"/>
      <c r="AJ575" s="172"/>
      <c r="AK575" s="172"/>
      <c r="AL575" s="172"/>
      <c r="AM575" s="172"/>
      <c r="AN575" s="172"/>
      <c r="AO575" s="172"/>
      <c r="AP575" s="172"/>
    </row>
    <row r="576" spans="17:42">
      <c r="Q576" s="183"/>
      <c r="R576" s="183"/>
      <c r="S576" s="183"/>
      <c r="T576" s="172"/>
      <c r="U576" s="172"/>
      <c r="V576" s="172"/>
      <c r="W576" s="172"/>
      <c r="X576" s="172"/>
      <c r="Y576" s="172"/>
      <c r="Z576" s="172"/>
      <c r="AA576" s="172"/>
      <c r="AB576" s="172"/>
      <c r="AC576" s="172"/>
      <c r="AD576" s="172"/>
      <c r="AE576" s="172"/>
      <c r="AF576" s="172"/>
      <c r="AG576" s="172"/>
      <c r="AH576" s="172"/>
      <c r="AI576" s="172"/>
      <c r="AJ576" s="172"/>
      <c r="AK576" s="172"/>
      <c r="AL576" s="172"/>
      <c r="AM576" s="172"/>
      <c r="AN576" s="172"/>
      <c r="AO576" s="172"/>
      <c r="AP576" s="172"/>
    </row>
    <row r="577" spans="17:42">
      <c r="Q577" s="183"/>
      <c r="R577" s="183"/>
      <c r="S577" s="183"/>
      <c r="T577" s="172"/>
      <c r="U577" s="172"/>
      <c r="V577" s="172"/>
      <c r="W577" s="172"/>
      <c r="X577" s="172"/>
      <c r="Y577" s="172"/>
      <c r="Z577" s="172"/>
      <c r="AA577" s="172"/>
      <c r="AB577" s="172"/>
      <c r="AC577" s="172"/>
      <c r="AD577" s="172"/>
      <c r="AE577" s="172"/>
      <c r="AF577" s="172"/>
      <c r="AG577" s="172"/>
      <c r="AH577" s="172"/>
      <c r="AI577" s="172"/>
      <c r="AJ577" s="172"/>
      <c r="AK577" s="172"/>
      <c r="AL577" s="172"/>
      <c r="AM577" s="172"/>
      <c r="AN577" s="172"/>
      <c r="AO577" s="172"/>
      <c r="AP577" s="172"/>
    </row>
    <row r="578" spans="17:42">
      <c r="Q578" s="183"/>
      <c r="R578" s="183"/>
      <c r="S578" s="183"/>
      <c r="T578" s="172"/>
      <c r="U578" s="172"/>
      <c r="V578" s="172"/>
      <c r="W578" s="172"/>
      <c r="X578" s="172"/>
      <c r="Y578" s="172"/>
      <c r="Z578" s="172"/>
      <c r="AA578" s="172"/>
      <c r="AB578" s="172"/>
      <c r="AC578" s="172"/>
      <c r="AD578" s="172"/>
      <c r="AE578" s="172"/>
      <c r="AF578" s="172"/>
      <c r="AG578" s="172"/>
      <c r="AH578" s="172"/>
      <c r="AI578" s="172"/>
      <c r="AJ578" s="172"/>
      <c r="AK578" s="172"/>
      <c r="AL578" s="172"/>
      <c r="AM578" s="172"/>
      <c r="AN578" s="172"/>
      <c r="AO578" s="172"/>
      <c r="AP578" s="172"/>
    </row>
    <row r="579" spans="17:42">
      <c r="Q579" s="183"/>
      <c r="R579" s="183"/>
      <c r="S579" s="183"/>
      <c r="T579" s="172"/>
      <c r="U579" s="172"/>
      <c r="V579" s="172"/>
      <c r="W579" s="172"/>
      <c r="X579" s="172"/>
      <c r="Y579" s="172"/>
      <c r="Z579" s="172"/>
      <c r="AA579" s="172"/>
      <c r="AB579" s="172"/>
      <c r="AC579" s="172"/>
      <c r="AD579" s="172"/>
      <c r="AE579" s="172"/>
      <c r="AF579" s="172"/>
      <c r="AG579" s="172"/>
      <c r="AH579" s="172"/>
      <c r="AI579" s="172"/>
      <c r="AJ579" s="172"/>
      <c r="AK579" s="172"/>
      <c r="AL579" s="172"/>
      <c r="AM579" s="172"/>
      <c r="AN579" s="172"/>
      <c r="AO579" s="172"/>
      <c r="AP579" s="172"/>
    </row>
    <row r="580" spans="17:42">
      <c r="Q580" s="183"/>
      <c r="R580" s="183"/>
      <c r="S580" s="183"/>
      <c r="T580" s="172"/>
      <c r="U580" s="172"/>
      <c r="V580" s="172"/>
      <c r="W580" s="172"/>
      <c r="X580" s="172"/>
      <c r="Y580" s="172"/>
      <c r="Z580" s="172"/>
      <c r="AA580" s="172"/>
      <c r="AB580" s="172"/>
      <c r="AC580" s="172"/>
      <c r="AD580" s="172"/>
      <c r="AE580" s="172"/>
      <c r="AF580" s="172"/>
      <c r="AG580" s="172"/>
      <c r="AH580" s="172"/>
      <c r="AI580" s="172"/>
      <c r="AJ580" s="172"/>
      <c r="AK580" s="172"/>
      <c r="AL580" s="172"/>
      <c r="AM580" s="172"/>
      <c r="AN580" s="172"/>
      <c r="AO580" s="172"/>
      <c r="AP580" s="172"/>
    </row>
    <row r="581" spans="17:42">
      <c r="Q581" s="183"/>
      <c r="R581" s="183"/>
      <c r="S581" s="183"/>
      <c r="T581" s="172"/>
      <c r="U581" s="172"/>
      <c r="V581" s="172"/>
      <c r="W581" s="172"/>
      <c r="X581" s="172"/>
      <c r="Y581" s="172"/>
      <c r="Z581" s="172"/>
      <c r="AA581" s="172"/>
      <c r="AB581" s="172"/>
      <c r="AC581" s="172"/>
      <c r="AD581" s="172"/>
      <c r="AE581" s="172"/>
      <c r="AF581" s="172"/>
      <c r="AG581" s="172"/>
      <c r="AH581" s="172"/>
      <c r="AI581" s="172"/>
      <c r="AJ581" s="172"/>
      <c r="AK581" s="172"/>
      <c r="AL581" s="172"/>
      <c r="AM581" s="172"/>
      <c r="AN581" s="172"/>
      <c r="AO581" s="172"/>
      <c r="AP581" s="172"/>
    </row>
    <row r="582" spans="17:42">
      <c r="Q582" s="183"/>
      <c r="R582" s="183"/>
      <c r="S582" s="183"/>
      <c r="T582" s="172"/>
      <c r="U582" s="172"/>
      <c r="V582" s="172"/>
      <c r="W582" s="172"/>
      <c r="X582" s="172"/>
      <c r="Y582" s="172"/>
      <c r="Z582" s="172"/>
      <c r="AA582" s="172"/>
      <c r="AB582" s="172"/>
      <c r="AC582" s="172"/>
      <c r="AD582" s="172"/>
      <c r="AE582" s="172"/>
      <c r="AF582" s="172"/>
      <c r="AG582" s="172"/>
      <c r="AH582" s="172"/>
      <c r="AI582" s="172"/>
      <c r="AJ582" s="172"/>
      <c r="AK582" s="172"/>
      <c r="AL582" s="172"/>
      <c r="AM582" s="172"/>
      <c r="AN582" s="172"/>
      <c r="AO582" s="172"/>
      <c r="AP582" s="172"/>
    </row>
    <row r="583" spans="17:42">
      <c r="Q583" s="183"/>
      <c r="R583" s="183"/>
      <c r="S583" s="183"/>
      <c r="T583" s="172"/>
      <c r="U583" s="172"/>
      <c r="V583" s="172"/>
      <c r="W583" s="172"/>
      <c r="X583" s="172"/>
      <c r="Y583" s="172"/>
      <c r="Z583" s="172"/>
      <c r="AA583" s="172"/>
      <c r="AB583" s="172"/>
      <c r="AC583" s="172"/>
      <c r="AD583" s="172"/>
      <c r="AE583" s="172"/>
      <c r="AF583" s="172"/>
      <c r="AG583" s="172"/>
      <c r="AH583" s="172"/>
      <c r="AI583" s="172"/>
      <c r="AJ583" s="172"/>
      <c r="AK583" s="172"/>
      <c r="AL583" s="172"/>
      <c r="AM583" s="172"/>
      <c r="AN583" s="172"/>
      <c r="AO583" s="172"/>
      <c r="AP583" s="172"/>
    </row>
    <row r="584" spans="17:42">
      <c r="Q584" s="183"/>
      <c r="R584" s="183"/>
      <c r="S584" s="183"/>
      <c r="T584" s="172"/>
      <c r="U584" s="172"/>
      <c r="V584" s="172"/>
      <c r="W584" s="172"/>
      <c r="X584" s="172"/>
      <c r="Y584" s="172"/>
      <c r="Z584" s="172"/>
      <c r="AA584" s="172"/>
      <c r="AB584" s="172"/>
      <c r="AC584" s="172"/>
      <c r="AD584" s="172"/>
      <c r="AE584" s="172"/>
      <c r="AF584" s="172"/>
      <c r="AG584" s="172"/>
      <c r="AH584" s="172"/>
      <c r="AI584" s="172"/>
      <c r="AJ584" s="172"/>
      <c r="AK584" s="172"/>
      <c r="AL584" s="172"/>
      <c r="AM584" s="172"/>
      <c r="AN584" s="172"/>
      <c r="AO584" s="172"/>
      <c r="AP584" s="172"/>
    </row>
    <row r="585" spans="17:42">
      <c r="Q585" s="183"/>
      <c r="R585" s="183"/>
      <c r="S585" s="183"/>
      <c r="T585" s="172"/>
      <c r="U585" s="172"/>
      <c r="V585" s="172"/>
      <c r="W585" s="172"/>
      <c r="X585" s="172"/>
      <c r="Y585" s="172"/>
      <c r="Z585" s="172"/>
      <c r="AA585" s="172"/>
      <c r="AB585" s="172"/>
      <c r="AC585" s="172"/>
      <c r="AD585" s="172"/>
      <c r="AE585" s="172"/>
      <c r="AF585" s="172"/>
      <c r="AG585" s="172"/>
      <c r="AH585" s="172"/>
      <c r="AI585" s="172"/>
      <c r="AJ585" s="172"/>
      <c r="AK585" s="172"/>
      <c r="AL585" s="172"/>
      <c r="AM585" s="172"/>
      <c r="AN585" s="172"/>
      <c r="AO585" s="172"/>
      <c r="AP585" s="172"/>
    </row>
    <row r="586" spans="17:42">
      <c r="Q586" s="183"/>
      <c r="R586" s="183"/>
      <c r="S586" s="183"/>
      <c r="T586" s="172"/>
      <c r="U586" s="172"/>
      <c r="V586" s="172"/>
      <c r="W586" s="172"/>
      <c r="X586" s="172"/>
      <c r="Y586" s="172"/>
      <c r="Z586" s="172"/>
      <c r="AA586" s="172"/>
      <c r="AB586" s="172"/>
      <c r="AC586" s="172"/>
      <c r="AD586" s="172"/>
      <c r="AE586" s="172"/>
      <c r="AF586" s="172"/>
      <c r="AG586" s="172"/>
      <c r="AH586" s="172"/>
      <c r="AI586" s="172"/>
      <c r="AJ586" s="172"/>
      <c r="AK586" s="172"/>
      <c r="AL586" s="172"/>
      <c r="AM586" s="172"/>
      <c r="AN586" s="172"/>
      <c r="AO586" s="172"/>
      <c r="AP586" s="172"/>
    </row>
    <row r="587" spans="17:42">
      <c r="Q587" s="183"/>
      <c r="R587" s="183"/>
      <c r="S587" s="183"/>
      <c r="T587" s="172"/>
      <c r="U587" s="172"/>
      <c r="V587" s="172"/>
      <c r="W587" s="172"/>
      <c r="X587" s="172"/>
      <c r="Y587" s="172"/>
      <c r="Z587" s="172"/>
      <c r="AA587" s="172"/>
      <c r="AB587" s="172"/>
      <c r="AC587" s="172"/>
      <c r="AD587" s="172"/>
      <c r="AE587" s="172"/>
      <c r="AF587" s="172"/>
      <c r="AG587" s="172"/>
      <c r="AH587" s="172"/>
      <c r="AI587" s="172"/>
      <c r="AJ587" s="172"/>
      <c r="AK587" s="172"/>
      <c r="AL587" s="172"/>
      <c r="AM587" s="172"/>
      <c r="AN587" s="172"/>
      <c r="AO587" s="172"/>
      <c r="AP587" s="172"/>
    </row>
    <row r="588" spans="17:42">
      <c r="Q588" s="183"/>
      <c r="R588" s="183"/>
      <c r="S588" s="183"/>
      <c r="T588" s="172"/>
      <c r="U588" s="172"/>
      <c r="V588" s="172"/>
      <c r="W588" s="172"/>
      <c r="X588" s="172"/>
      <c r="Y588" s="172"/>
      <c r="Z588" s="172"/>
      <c r="AA588" s="172"/>
      <c r="AB588" s="172"/>
      <c r="AC588" s="172"/>
      <c r="AD588" s="172"/>
      <c r="AE588" s="172"/>
      <c r="AF588" s="172"/>
      <c r="AG588" s="172"/>
      <c r="AH588" s="172"/>
      <c r="AI588" s="172"/>
      <c r="AJ588" s="172"/>
      <c r="AK588" s="172"/>
      <c r="AL588" s="172"/>
      <c r="AM588" s="172"/>
      <c r="AN588" s="172"/>
      <c r="AO588" s="172"/>
      <c r="AP588" s="172"/>
    </row>
    <row r="589" spans="17:42">
      <c r="Q589" s="183"/>
      <c r="R589" s="183"/>
      <c r="S589" s="183"/>
      <c r="T589" s="172"/>
      <c r="U589" s="172"/>
      <c r="V589" s="172"/>
      <c r="W589" s="172"/>
      <c r="X589" s="172"/>
      <c r="Y589" s="172"/>
      <c r="Z589" s="172"/>
      <c r="AA589" s="172"/>
      <c r="AB589" s="172"/>
      <c r="AC589" s="172"/>
      <c r="AD589" s="172"/>
      <c r="AE589" s="172"/>
      <c r="AF589" s="172"/>
      <c r="AG589" s="172"/>
      <c r="AH589" s="172"/>
      <c r="AI589" s="172"/>
      <c r="AJ589" s="172"/>
      <c r="AK589" s="172"/>
      <c r="AL589" s="172"/>
      <c r="AM589" s="172"/>
      <c r="AN589" s="172"/>
      <c r="AO589" s="172"/>
      <c r="AP589" s="172"/>
    </row>
    <row r="590" spans="17:42">
      <c r="Q590" s="183"/>
      <c r="R590" s="183"/>
      <c r="S590" s="183"/>
      <c r="T590" s="172"/>
      <c r="U590" s="172"/>
      <c r="V590" s="172"/>
      <c r="W590" s="172"/>
      <c r="X590" s="172"/>
      <c r="Y590" s="172"/>
      <c r="Z590" s="172"/>
      <c r="AA590" s="172"/>
      <c r="AB590" s="172"/>
      <c r="AC590" s="172"/>
      <c r="AD590" s="172"/>
      <c r="AE590" s="172"/>
      <c r="AF590" s="172"/>
      <c r="AG590" s="172"/>
      <c r="AH590" s="172"/>
      <c r="AI590" s="172"/>
      <c r="AJ590" s="172"/>
      <c r="AK590" s="172"/>
      <c r="AL590" s="172"/>
      <c r="AM590" s="172"/>
      <c r="AN590" s="172"/>
      <c r="AO590" s="172"/>
      <c r="AP590" s="172"/>
    </row>
    <row r="591" spans="17:42">
      <c r="Q591" s="183"/>
      <c r="R591" s="183"/>
      <c r="S591" s="183"/>
      <c r="T591" s="172"/>
      <c r="U591" s="172"/>
      <c r="V591" s="172"/>
      <c r="W591" s="172"/>
      <c r="X591" s="172"/>
      <c r="Y591" s="172"/>
      <c r="Z591" s="172"/>
      <c r="AA591" s="172"/>
      <c r="AB591" s="172"/>
      <c r="AC591" s="172"/>
      <c r="AD591" s="172"/>
      <c r="AE591" s="172"/>
      <c r="AF591" s="172"/>
      <c r="AG591" s="172"/>
      <c r="AH591" s="172"/>
      <c r="AI591" s="172"/>
      <c r="AJ591" s="172"/>
      <c r="AK591" s="172"/>
      <c r="AL591" s="172"/>
      <c r="AM591" s="172"/>
      <c r="AN591" s="172"/>
      <c r="AO591" s="172"/>
      <c r="AP591" s="172"/>
    </row>
    <row r="592" spans="17:42">
      <c r="Q592" s="183"/>
      <c r="R592" s="183"/>
      <c r="S592" s="183"/>
      <c r="T592" s="172"/>
      <c r="U592" s="172"/>
      <c r="V592" s="172"/>
      <c r="W592" s="172"/>
      <c r="X592" s="172"/>
      <c r="Y592" s="172"/>
      <c r="Z592" s="172"/>
      <c r="AA592" s="172"/>
      <c r="AB592" s="172"/>
      <c r="AC592" s="172"/>
      <c r="AD592" s="172"/>
      <c r="AE592" s="172"/>
      <c r="AF592" s="172"/>
      <c r="AG592" s="172"/>
      <c r="AH592" s="172"/>
      <c r="AI592" s="172"/>
      <c r="AJ592" s="172"/>
      <c r="AK592" s="172"/>
      <c r="AL592" s="172"/>
      <c r="AM592" s="172"/>
      <c r="AN592" s="172"/>
      <c r="AO592" s="172"/>
      <c r="AP592" s="172"/>
    </row>
    <row r="593" spans="17:42">
      <c r="Q593" s="183"/>
      <c r="R593" s="183"/>
      <c r="S593" s="183"/>
      <c r="T593" s="172"/>
      <c r="U593" s="172"/>
      <c r="V593" s="172"/>
      <c r="W593" s="172"/>
      <c r="X593" s="172"/>
      <c r="Y593" s="172"/>
      <c r="Z593" s="172"/>
      <c r="AA593" s="172"/>
      <c r="AB593" s="172"/>
      <c r="AC593" s="172"/>
      <c r="AD593" s="172"/>
      <c r="AE593" s="172"/>
      <c r="AF593" s="172"/>
      <c r="AG593" s="172"/>
      <c r="AH593" s="172"/>
      <c r="AI593" s="172"/>
      <c r="AJ593" s="172"/>
      <c r="AK593" s="172"/>
      <c r="AL593" s="172"/>
      <c r="AM593" s="172"/>
      <c r="AN593" s="172"/>
      <c r="AO593" s="172"/>
      <c r="AP593" s="172"/>
    </row>
    <row r="594" spans="17:42">
      <c r="Q594" s="183"/>
      <c r="R594" s="183"/>
      <c r="S594" s="183"/>
      <c r="T594" s="172"/>
      <c r="U594" s="172"/>
      <c r="V594" s="172"/>
      <c r="W594" s="172"/>
      <c r="X594" s="172"/>
      <c r="Y594" s="172"/>
      <c r="Z594" s="172"/>
      <c r="AA594" s="172"/>
      <c r="AB594" s="172"/>
      <c r="AC594" s="172"/>
      <c r="AD594" s="172"/>
      <c r="AE594" s="172"/>
      <c r="AF594" s="172"/>
      <c r="AG594" s="172"/>
      <c r="AH594" s="172"/>
      <c r="AI594" s="172"/>
      <c r="AJ594" s="172"/>
      <c r="AK594" s="172"/>
      <c r="AL594" s="172"/>
      <c r="AM594" s="172"/>
      <c r="AN594" s="172"/>
      <c r="AO594" s="172"/>
      <c r="AP594" s="172"/>
    </row>
    <row r="595" spans="17:42">
      <c r="Q595" s="183"/>
      <c r="R595" s="183"/>
      <c r="S595" s="183"/>
      <c r="T595" s="172"/>
      <c r="U595" s="172"/>
      <c r="V595" s="172"/>
      <c r="W595" s="172"/>
      <c r="X595" s="172"/>
      <c r="Y595" s="172"/>
      <c r="Z595" s="172"/>
      <c r="AA595" s="172"/>
      <c r="AB595" s="172"/>
      <c r="AC595" s="172"/>
      <c r="AD595" s="172"/>
      <c r="AE595" s="172"/>
      <c r="AF595" s="172"/>
      <c r="AG595" s="172"/>
      <c r="AH595" s="172"/>
      <c r="AI595" s="172"/>
      <c r="AJ595" s="172"/>
      <c r="AK595" s="172"/>
      <c r="AL595" s="172"/>
      <c r="AM595" s="172"/>
      <c r="AN595" s="172"/>
      <c r="AO595" s="172"/>
      <c r="AP595" s="172"/>
    </row>
    <row r="596" spans="17:42">
      <c r="Q596" s="183"/>
      <c r="R596" s="183"/>
      <c r="S596" s="183"/>
      <c r="T596" s="172"/>
      <c r="U596" s="172"/>
      <c r="V596" s="172"/>
      <c r="W596" s="172"/>
      <c r="X596" s="172"/>
      <c r="Y596" s="172"/>
      <c r="Z596" s="172"/>
      <c r="AA596" s="172"/>
      <c r="AB596" s="172"/>
      <c r="AC596" s="172"/>
      <c r="AD596" s="172"/>
      <c r="AE596" s="172"/>
      <c r="AF596" s="172"/>
      <c r="AG596" s="172"/>
      <c r="AH596" s="172"/>
      <c r="AI596" s="172"/>
      <c r="AJ596" s="172"/>
      <c r="AK596" s="172"/>
      <c r="AL596" s="172"/>
      <c r="AM596" s="172"/>
      <c r="AN596" s="172"/>
      <c r="AO596" s="172"/>
      <c r="AP596" s="172"/>
    </row>
    <row r="597" spans="17:42">
      <c r="Q597" s="183"/>
      <c r="R597" s="183"/>
      <c r="S597" s="183"/>
      <c r="T597" s="172"/>
      <c r="U597" s="172"/>
      <c r="V597" s="172"/>
      <c r="W597" s="172"/>
      <c r="X597" s="172"/>
      <c r="Y597" s="172"/>
      <c r="Z597" s="172"/>
      <c r="AA597" s="172"/>
      <c r="AB597" s="172"/>
      <c r="AC597" s="172"/>
      <c r="AD597" s="172"/>
      <c r="AE597" s="172"/>
      <c r="AF597" s="172"/>
      <c r="AG597" s="172"/>
      <c r="AH597" s="172"/>
      <c r="AI597" s="172"/>
      <c r="AJ597" s="172"/>
      <c r="AK597" s="172"/>
      <c r="AL597" s="172"/>
      <c r="AM597" s="172"/>
      <c r="AN597" s="172"/>
      <c r="AO597" s="172"/>
      <c r="AP597" s="172"/>
    </row>
    <row r="598" spans="17:42">
      <c r="Q598" s="183"/>
      <c r="R598" s="183"/>
      <c r="S598" s="183"/>
      <c r="T598" s="172"/>
      <c r="U598" s="172"/>
      <c r="V598" s="172"/>
      <c r="W598" s="172"/>
      <c r="X598" s="172"/>
      <c r="Y598" s="172"/>
      <c r="Z598" s="172"/>
      <c r="AA598" s="172"/>
      <c r="AB598" s="172"/>
      <c r="AC598" s="172"/>
      <c r="AD598" s="172"/>
      <c r="AE598" s="172"/>
      <c r="AF598" s="172"/>
      <c r="AG598" s="172"/>
      <c r="AH598" s="172"/>
      <c r="AI598" s="172"/>
      <c r="AJ598" s="172"/>
      <c r="AK598" s="172"/>
      <c r="AL598" s="172"/>
      <c r="AM598" s="172"/>
      <c r="AN598" s="172"/>
      <c r="AO598" s="172"/>
      <c r="AP598" s="172"/>
    </row>
    <row r="599" spans="17:42">
      <c r="Q599" s="183"/>
      <c r="R599" s="183"/>
      <c r="S599" s="183"/>
      <c r="T599" s="172"/>
      <c r="U599" s="172"/>
      <c r="V599" s="172"/>
      <c r="W599" s="172"/>
      <c r="X599" s="172"/>
      <c r="Y599" s="172"/>
      <c r="Z599" s="172"/>
      <c r="AA599" s="172"/>
      <c r="AB599" s="172"/>
      <c r="AC599" s="172"/>
      <c r="AD599" s="172"/>
      <c r="AE599" s="172"/>
      <c r="AF599" s="172"/>
      <c r="AG599" s="172"/>
      <c r="AH599" s="172"/>
      <c r="AI599" s="172"/>
      <c r="AJ599" s="172"/>
      <c r="AK599" s="172"/>
      <c r="AL599" s="172"/>
      <c r="AM599" s="172"/>
      <c r="AN599" s="172"/>
      <c r="AO599" s="172"/>
      <c r="AP599" s="172"/>
    </row>
    <row r="600" spans="17:42">
      <c r="Q600" s="183"/>
      <c r="R600" s="183"/>
      <c r="S600" s="183"/>
      <c r="T600" s="172"/>
      <c r="U600" s="172"/>
      <c r="V600" s="172"/>
      <c r="W600" s="172"/>
      <c r="X600" s="172"/>
      <c r="Y600" s="172"/>
      <c r="Z600" s="172"/>
      <c r="AA600" s="172"/>
      <c r="AB600" s="172"/>
      <c r="AC600" s="172"/>
      <c r="AD600" s="172"/>
      <c r="AE600" s="172"/>
      <c r="AF600" s="172"/>
      <c r="AG600" s="172"/>
      <c r="AH600" s="172"/>
      <c r="AI600" s="172"/>
      <c r="AJ600" s="172"/>
      <c r="AK600" s="172"/>
      <c r="AL600" s="172"/>
      <c r="AM600" s="172"/>
      <c r="AN600" s="172"/>
      <c r="AO600" s="172"/>
      <c r="AP600" s="172"/>
    </row>
    <row r="601" spans="17:42">
      <c r="Q601" s="183"/>
      <c r="R601" s="183"/>
      <c r="S601" s="183"/>
      <c r="T601" s="172"/>
      <c r="U601" s="172"/>
      <c r="V601" s="172"/>
      <c r="W601" s="172"/>
      <c r="X601" s="172"/>
      <c r="Y601" s="172"/>
      <c r="Z601" s="172"/>
      <c r="AA601" s="172"/>
      <c r="AB601" s="172"/>
      <c r="AC601" s="172"/>
      <c r="AD601" s="172"/>
      <c r="AE601" s="172"/>
      <c r="AF601" s="172"/>
      <c r="AG601" s="172"/>
      <c r="AH601" s="172"/>
      <c r="AI601" s="172"/>
      <c r="AJ601" s="172"/>
      <c r="AK601" s="172"/>
      <c r="AL601" s="172"/>
      <c r="AM601" s="172"/>
      <c r="AN601" s="172"/>
      <c r="AO601" s="172"/>
      <c r="AP601" s="172"/>
    </row>
    <row r="602" spans="17:42">
      <c r="Q602" s="183"/>
      <c r="R602" s="183"/>
      <c r="S602" s="183"/>
      <c r="T602" s="172"/>
      <c r="U602" s="172"/>
      <c r="V602" s="172"/>
      <c r="W602" s="172"/>
      <c r="X602" s="172"/>
      <c r="Y602" s="172"/>
      <c r="Z602" s="172"/>
      <c r="AA602" s="172"/>
      <c r="AB602" s="172"/>
      <c r="AC602" s="172"/>
      <c r="AD602" s="172"/>
      <c r="AE602" s="172"/>
      <c r="AF602" s="172"/>
      <c r="AG602" s="172"/>
      <c r="AH602" s="172"/>
      <c r="AI602" s="172"/>
      <c r="AJ602" s="172"/>
      <c r="AK602" s="172"/>
      <c r="AL602" s="172"/>
      <c r="AM602" s="172"/>
      <c r="AN602" s="172"/>
      <c r="AO602" s="172"/>
      <c r="AP602" s="172"/>
    </row>
    <row r="603" spans="17:42">
      <c r="Q603" s="183"/>
      <c r="R603" s="183"/>
      <c r="S603" s="183"/>
      <c r="T603" s="172"/>
      <c r="U603" s="172"/>
      <c r="V603" s="172"/>
      <c r="W603" s="172"/>
      <c r="X603" s="172"/>
      <c r="Y603" s="172"/>
      <c r="Z603" s="172"/>
      <c r="AA603" s="172"/>
      <c r="AB603" s="172"/>
      <c r="AC603" s="172"/>
      <c r="AD603" s="172"/>
      <c r="AE603" s="172"/>
      <c r="AF603" s="172"/>
      <c r="AG603" s="172"/>
      <c r="AH603" s="172"/>
      <c r="AI603" s="172"/>
      <c r="AJ603" s="172"/>
      <c r="AK603" s="172"/>
      <c r="AL603" s="172"/>
      <c r="AM603" s="172"/>
      <c r="AN603" s="172"/>
      <c r="AO603" s="172"/>
      <c r="AP603" s="172"/>
    </row>
    <row r="604" spans="17:42">
      <c r="Q604" s="183"/>
      <c r="R604" s="183"/>
      <c r="S604" s="183"/>
      <c r="T604" s="172"/>
      <c r="U604" s="172"/>
      <c r="V604" s="172"/>
      <c r="W604" s="172"/>
      <c r="X604" s="172"/>
      <c r="Y604" s="172"/>
      <c r="Z604" s="172"/>
      <c r="AA604" s="172"/>
      <c r="AB604" s="172"/>
      <c r="AC604" s="172"/>
      <c r="AD604" s="172"/>
      <c r="AE604" s="172"/>
      <c r="AF604" s="172"/>
      <c r="AG604" s="172"/>
      <c r="AH604" s="172"/>
      <c r="AI604" s="172"/>
      <c r="AJ604" s="172"/>
      <c r="AK604" s="172"/>
      <c r="AL604" s="172"/>
      <c r="AM604" s="172"/>
      <c r="AN604" s="172"/>
      <c r="AO604" s="172"/>
      <c r="AP604" s="172"/>
    </row>
    <row r="605" spans="17:42">
      <c r="Q605" s="183"/>
      <c r="R605" s="183"/>
      <c r="S605" s="183"/>
      <c r="T605" s="172"/>
      <c r="U605" s="172"/>
      <c r="V605" s="172"/>
      <c r="W605" s="172"/>
      <c r="X605" s="172"/>
      <c r="Y605" s="172"/>
      <c r="Z605" s="172"/>
      <c r="AA605" s="172"/>
      <c r="AB605" s="172"/>
      <c r="AC605" s="172"/>
      <c r="AD605" s="172"/>
      <c r="AE605" s="172"/>
      <c r="AF605" s="172"/>
      <c r="AG605" s="172"/>
      <c r="AH605" s="172"/>
      <c r="AI605" s="172"/>
      <c r="AJ605" s="172"/>
      <c r="AK605" s="172"/>
      <c r="AL605" s="172"/>
      <c r="AM605" s="172"/>
      <c r="AN605" s="172"/>
      <c r="AO605" s="172"/>
      <c r="AP605" s="172"/>
    </row>
    <row r="606" spans="17:42">
      <c r="Q606" s="183"/>
      <c r="R606" s="183"/>
      <c r="S606" s="183"/>
      <c r="T606" s="172"/>
      <c r="U606" s="172"/>
      <c r="V606" s="172"/>
      <c r="W606" s="172"/>
      <c r="X606" s="172"/>
      <c r="Y606" s="172"/>
      <c r="Z606" s="172"/>
      <c r="AA606" s="172"/>
      <c r="AB606" s="172"/>
      <c r="AC606" s="172"/>
      <c r="AD606" s="172"/>
      <c r="AE606" s="172"/>
      <c r="AF606" s="172"/>
      <c r="AG606" s="172"/>
      <c r="AH606" s="172"/>
      <c r="AI606" s="172"/>
      <c r="AJ606" s="172"/>
      <c r="AK606" s="172"/>
      <c r="AL606" s="172"/>
      <c r="AM606" s="172"/>
      <c r="AN606" s="172"/>
      <c r="AO606" s="172"/>
      <c r="AP606" s="172"/>
    </row>
    <row r="607" spans="17:42">
      <c r="Q607" s="183"/>
      <c r="R607" s="183"/>
      <c r="S607" s="183"/>
      <c r="T607" s="172"/>
      <c r="U607" s="172"/>
      <c r="V607" s="172"/>
      <c r="W607" s="172"/>
      <c r="X607" s="172"/>
      <c r="Y607" s="172"/>
      <c r="Z607" s="172"/>
      <c r="AA607" s="172"/>
      <c r="AB607" s="172"/>
      <c r="AC607" s="172"/>
      <c r="AD607" s="172"/>
      <c r="AE607" s="172"/>
      <c r="AF607" s="172"/>
      <c r="AG607" s="172"/>
      <c r="AH607" s="172"/>
      <c r="AI607" s="172"/>
      <c r="AJ607" s="172"/>
      <c r="AK607" s="172"/>
      <c r="AL607" s="172"/>
      <c r="AM607" s="172"/>
      <c r="AN607" s="172"/>
      <c r="AO607" s="172"/>
      <c r="AP607" s="172"/>
    </row>
    <row r="608" spans="17:42">
      <c r="Q608" s="183"/>
      <c r="R608" s="183"/>
      <c r="S608" s="183"/>
      <c r="T608" s="172"/>
      <c r="U608" s="172"/>
      <c r="V608" s="172"/>
      <c r="W608" s="172"/>
      <c r="X608" s="172"/>
      <c r="Y608" s="172"/>
      <c r="Z608" s="172"/>
      <c r="AA608" s="172"/>
      <c r="AB608" s="172"/>
      <c r="AC608" s="172"/>
      <c r="AD608" s="172"/>
      <c r="AE608" s="172"/>
      <c r="AF608" s="172"/>
      <c r="AG608" s="172"/>
      <c r="AH608" s="172"/>
      <c r="AI608" s="172"/>
      <c r="AJ608" s="172"/>
      <c r="AK608" s="172"/>
      <c r="AL608" s="172"/>
      <c r="AM608" s="172"/>
      <c r="AN608" s="172"/>
      <c r="AO608" s="172"/>
      <c r="AP608" s="172"/>
    </row>
    <row r="609" spans="17:42">
      <c r="Q609" s="183"/>
      <c r="R609" s="183"/>
      <c r="S609" s="183"/>
      <c r="T609" s="172"/>
      <c r="U609" s="172"/>
      <c r="V609" s="172"/>
      <c r="W609" s="172"/>
      <c r="X609" s="172"/>
      <c r="Y609" s="172"/>
      <c r="Z609" s="172"/>
      <c r="AA609" s="172"/>
      <c r="AB609" s="172"/>
      <c r="AC609" s="172"/>
      <c r="AD609" s="172"/>
      <c r="AE609" s="172"/>
      <c r="AF609" s="172"/>
      <c r="AG609" s="172"/>
      <c r="AH609" s="172"/>
      <c r="AI609" s="172"/>
      <c r="AJ609" s="172"/>
      <c r="AK609" s="172"/>
      <c r="AL609" s="172"/>
      <c r="AM609" s="172"/>
      <c r="AN609" s="172"/>
      <c r="AO609" s="172"/>
      <c r="AP609" s="172"/>
    </row>
    <row r="610" spans="17:42">
      <c r="Q610" s="183"/>
      <c r="R610" s="183"/>
      <c r="S610" s="183"/>
      <c r="T610" s="172"/>
      <c r="U610" s="172"/>
      <c r="V610" s="172"/>
      <c r="W610" s="172"/>
      <c r="X610" s="172"/>
      <c r="Y610" s="172"/>
      <c r="Z610" s="172"/>
      <c r="AA610" s="172"/>
      <c r="AB610" s="172"/>
      <c r="AC610" s="172"/>
      <c r="AD610" s="172"/>
      <c r="AE610" s="172"/>
      <c r="AF610" s="172"/>
      <c r="AG610" s="172"/>
      <c r="AH610" s="172"/>
      <c r="AI610" s="172"/>
      <c r="AJ610" s="172"/>
      <c r="AK610" s="172"/>
      <c r="AL610" s="172"/>
      <c r="AM610" s="172"/>
      <c r="AN610" s="172"/>
      <c r="AO610" s="172"/>
      <c r="AP610" s="172"/>
    </row>
    <row r="611" spans="17:42">
      <c r="Q611" s="183"/>
      <c r="R611" s="183"/>
      <c r="S611" s="183"/>
      <c r="T611" s="172"/>
      <c r="U611" s="172"/>
      <c r="V611" s="172"/>
      <c r="W611" s="172"/>
      <c r="X611" s="172"/>
      <c r="Y611" s="172"/>
      <c r="Z611" s="172"/>
      <c r="AA611" s="172"/>
      <c r="AB611" s="172"/>
      <c r="AC611" s="172"/>
      <c r="AD611" s="172"/>
      <c r="AE611" s="172"/>
      <c r="AF611" s="172"/>
      <c r="AG611" s="172"/>
      <c r="AH611" s="172"/>
      <c r="AI611" s="172"/>
      <c r="AJ611" s="172"/>
      <c r="AK611" s="172"/>
      <c r="AL611" s="172"/>
      <c r="AM611" s="172"/>
      <c r="AN611" s="172"/>
      <c r="AO611" s="172"/>
      <c r="AP611" s="172"/>
    </row>
    <row r="612" spans="17:42">
      <c r="Q612" s="183"/>
      <c r="R612" s="183"/>
      <c r="S612" s="183"/>
      <c r="T612" s="172"/>
      <c r="U612" s="172"/>
      <c r="V612" s="172"/>
      <c r="W612" s="172"/>
      <c r="X612" s="172"/>
      <c r="Y612" s="172"/>
      <c r="Z612" s="172"/>
      <c r="AA612" s="172"/>
      <c r="AB612" s="172"/>
      <c r="AC612" s="172"/>
      <c r="AD612" s="172"/>
      <c r="AE612" s="172"/>
      <c r="AF612" s="172"/>
      <c r="AG612" s="172"/>
      <c r="AH612" s="172"/>
      <c r="AI612" s="172"/>
      <c r="AJ612" s="172"/>
      <c r="AK612" s="172"/>
      <c r="AL612" s="172"/>
      <c r="AM612" s="172"/>
      <c r="AN612" s="172"/>
      <c r="AO612" s="172"/>
      <c r="AP612" s="172"/>
    </row>
    <row r="613" spans="17:42">
      <c r="Q613" s="183"/>
      <c r="R613" s="183"/>
      <c r="S613" s="183"/>
      <c r="T613" s="172"/>
      <c r="U613" s="172"/>
      <c r="V613" s="172"/>
      <c r="W613" s="172"/>
      <c r="X613" s="172"/>
      <c r="Y613" s="172"/>
      <c r="Z613" s="172"/>
      <c r="AA613" s="172"/>
      <c r="AB613" s="172"/>
      <c r="AC613" s="172"/>
      <c r="AD613" s="172"/>
      <c r="AE613" s="172"/>
      <c r="AF613" s="172"/>
      <c r="AG613" s="172"/>
      <c r="AH613" s="172"/>
      <c r="AI613" s="172"/>
      <c r="AJ613" s="172"/>
      <c r="AK613" s="172"/>
      <c r="AL613" s="172"/>
      <c r="AM613" s="172"/>
      <c r="AN613" s="172"/>
      <c r="AO613" s="172"/>
      <c r="AP613" s="172"/>
    </row>
    <row r="614" spans="17:42">
      <c r="Q614" s="183"/>
      <c r="R614" s="183"/>
      <c r="S614" s="183"/>
      <c r="T614" s="172"/>
      <c r="U614" s="172"/>
      <c r="V614" s="172"/>
      <c r="W614" s="172"/>
      <c r="X614" s="172"/>
      <c r="Y614" s="172"/>
      <c r="Z614" s="172"/>
      <c r="AA614" s="172"/>
      <c r="AB614" s="172"/>
      <c r="AC614" s="172"/>
      <c r="AD614" s="172"/>
      <c r="AE614" s="172"/>
      <c r="AF614" s="172"/>
      <c r="AG614" s="172"/>
      <c r="AH614" s="172"/>
      <c r="AI614" s="172"/>
      <c r="AJ614" s="172"/>
      <c r="AK614" s="172"/>
      <c r="AL614" s="172"/>
      <c r="AM614" s="172"/>
      <c r="AN614" s="172"/>
      <c r="AO614" s="172"/>
      <c r="AP614" s="172"/>
    </row>
    <row r="615" spans="17:42">
      <c r="Q615" s="183"/>
      <c r="R615" s="183"/>
      <c r="S615" s="183"/>
      <c r="T615" s="172"/>
      <c r="U615" s="172"/>
      <c r="V615" s="172"/>
      <c r="W615" s="172"/>
      <c r="X615" s="172"/>
      <c r="Y615" s="172"/>
      <c r="Z615" s="172"/>
      <c r="AA615" s="172"/>
      <c r="AB615" s="172"/>
      <c r="AC615" s="172"/>
      <c r="AD615" s="172"/>
      <c r="AE615" s="172"/>
      <c r="AF615" s="172"/>
      <c r="AG615" s="172"/>
      <c r="AH615" s="172"/>
      <c r="AI615" s="172"/>
      <c r="AJ615" s="172"/>
      <c r="AK615" s="172"/>
      <c r="AL615" s="172"/>
      <c r="AM615" s="172"/>
      <c r="AN615" s="172"/>
      <c r="AO615" s="172"/>
      <c r="AP615" s="172"/>
    </row>
    <row r="616" spans="17:42">
      <c r="Q616" s="183"/>
      <c r="R616" s="183"/>
      <c r="S616" s="183"/>
      <c r="T616" s="172"/>
      <c r="U616" s="172"/>
      <c r="V616" s="172"/>
      <c r="W616" s="172"/>
      <c r="X616" s="172"/>
      <c r="Y616" s="172"/>
      <c r="Z616" s="172"/>
      <c r="AA616" s="172"/>
      <c r="AB616" s="172"/>
      <c r="AC616" s="172"/>
      <c r="AD616" s="172"/>
      <c r="AE616" s="172"/>
      <c r="AF616" s="172"/>
      <c r="AG616" s="172"/>
      <c r="AH616" s="172"/>
      <c r="AI616" s="172"/>
      <c r="AJ616" s="172"/>
      <c r="AK616" s="172"/>
      <c r="AL616" s="172"/>
      <c r="AM616" s="172"/>
      <c r="AN616" s="172"/>
      <c r="AO616" s="172"/>
      <c r="AP616" s="172"/>
    </row>
    <row r="617" spans="17:42">
      <c r="Q617" s="183"/>
      <c r="R617" s="183"/>
      <c r="S617" s="183"/>
      <c r="T617" s="172"/>
      <c r="U617" s="172"/>
      <c r="V617" s="172"/>
      <c r="W617" s="172"/>
      <c r="X617" s="172"/>
      <c r="Y617" s="172"/>
      <c r="Z617" s="172"/>
      <c r="AA617" s="172"/>
      <c r="AB617" s="172"/>
      <c r="AC617" s="172"/>
      <c r="AD617" s="172"/>
      <c r="AE617" s="172"/>
      <c r="AF617" s="172"/>
      <c r="AG617" s="172"/>
      <c r="AH617" s="172"/>
      <c r="AI617" s="172"/>
      <c r="AJ617" s="172"/>
      <c r="AK617" s="172"/>
      <c r="AL617" s="172"/>
      <c r="AM617" s="172"/>
      <c r="AN617" s="172"/>
      <c r="AO617" s="172"/>
      <c r="AP617" s="172"/>
    </row>
    <row r="618" spans="17:42">
      <c r="Q618" s="183"/>
      <c r="R618" s="183"/>
      <c r="S618" s="183"/>
      <c r="T618" s="172"/>
      <c r="U618" s="172"/>
      <c r="V618" s="172"/>
      <c r="W618" s="172"/>
      <c r="X618" s="172"/>
      <c r="Y618" s="172"/>
      <c r="Z618" s="172"/>
      <c r="AA618" s="172"/>
      <c r="AB618" s="172"/>
      <c r="AC618" s="172"/>
      <c r="AD618" s="172"/>
      <c r="AE618" s="172"/>
      <c r="AF618" s="172"/>
      <c r="AG618" s="172"/>
      <c r="AH618" s="172"/>
      <c r="AI618" s="172"/>
      <c r="AJ618" s="172"/>
      <c r="AK618" s="172"/>
      <c r="AL618" s="172"/>
      <c r="AM618" s="172"/>
      <c r="AN618" s="172"/>
      <c r="AO618" s="172"/>
      <c r="AP618" s="172"/>
    </row>
    <row r="619" spans="17:42">
      <c r="Q619" s="183"/>
      <c r="R619" s="183"/>
      <c r="S619" s="183"/>
      <c r="T619" s="172"/>
      <c r="U619" s="172"/>
      <c r="V619" s="172"/>
      <c r="W619" s="172"/>
      <c r="X619" s="172"/>
      <c r="Y619" s="172"/>
      <c r="Z619" s="172"/>
      <c r="AA619" s="172"/>
      <c r="AB619" s="172"/>
      <c r="AC619" s="172"/>
      <c r="AD619" s="172"/>
      <c r="AE619" s="172"/>
      <c r="AF619" s="172"/>
      <c r="AG619" s="172"/>
      <c r="AH619" s="172"/>
      <c r="AI619" s="172"/>
      <c r="AJ619" s="172"/>
      <c r="AK619" s="172"/>
      <c r="AL619" s="172"/>
      <c r="AM619" s="172"/>
      <c r="AN619" s="172"/>
      <c r="AO619" s="172"/>
      <c r="AP619" s="172"/>
    </row>
    <row r="620" spans="17:42">
      <c r="Q620" s="183"/>
      <c r="R620" s="183"/>
      <c r="S620" s="183"/>
      <c r="T620" s="172"/>
      <c r="U620" s="172"/>
      <c r="V620" s="172"/>
      <c r="W620" s="172"/>
      <c r="X620" s="172"/>
      <c r="Y620" s="172"/>
      <c r="Z620" s="172"/>
      <c r="AA620" s="172"/>
      <c r="AB620" s="172"/>
      <c r="AC620" s="172"/>
      <c r="AD620" s="172"/>
      <c r="AE620" s="172"/>
      <c r="AF620" s="172"/>
      <c r="AG620" s="172"/>
      <c r="AH620" s="172"/>
      <c r="AI620" s="172"/>
      <c r="AJ620" s="172"/>
      <c r="AK620" s="172"/>
      <c r="AL620" s="172"/>
      <c r="AM620" s="172"/>
      <c r="AN620" s="172"/>
      <c r="AO620" s="172"/>
      <c r="AP620" s="172"/>
    </row>
    <row r="621" spans="17:42">
      <c r="Q621" s="183"/>
      <c r="R621" s="183"/>
      <c r="S621" s="183"/>
      <c r="T621" s="172"/>
      <c r="U621" s="172"/>
      <c r="V621" s="172"/>
      <c r="W621" s="172"/>
      <c r="X621" s="172"/>
      <c r="Y621" s="172"/>
      <c r="Z621" s="172"/>
      <c r="AA621" s="172"/>
      <c r="AB621" s="172"/>
      <c r="AC621" s="172"/>
      <c r="AD621" s="172"/>
      <c r="AE621" s="172"/>
      <c r="AF621" s="172"/>
      <c r="AG621" s="172"/>
      <c r="AH621" s="172"/>
      <c r="AI621" s="172"/>
      <c r="AJ621" s="172"/>
      <c r="AK621" s="172"/>
      <c r="AL621" s="172"/>
      <c r="AM621" s="172"/>
      <c r="AN621" s="172"/>
      <c r="AO621" s="172"/>
      <c r="AP621" s="172"/>
    </row>
    <row r="622" spans="17:42">
      <c r="Q622" s="183"/>
      <c r="R622" s="183"/>
      <c r="S622" s="183"/>
      <c r="T622" s="172"/>
      <c r="U622" s="172"/>
      <c r="V622" s="172"/>
      <c r="W622" s="172"/>
      <c r="X622" s="172"/>
      <c r="Y622" s="172"/>
      <c r="Z622" s="172"/>
      <c r="AA622" s="172"/>
      <c r="AB622" s="172"/>
      <c r="AC622" s="172"/>
      <c r="AD622" s="172"/>
      <c r="AE622" s="172"/>
      <c r="AF622" s="172"/>
      <c r="AG622" s="172"/>
      <c r="AH622" s="172"/>
      <c r="AI622" s="172"/>
      <c r="AJ622" s="172"/>
      <c r="AK622" s="172"/>
      <c r="AL622" s="172"/>
      <c r="AM622" s="172"/>
      <c r="AN622" s="172"/>
      <c r="AO622" s="172"/>
      <c r="AP622" s="172"/>
    </row>
    <row r="623" spans="17:42">
      <c r="Q623" s="183"/>
      <c r="R623" s="183"/>
      <c r="S623" s="183"/>
      <c r="T623" s="172"/>
      <c r="U623" s="172"/>
      <c r="V623" s="172"/>
      <c r="W623" s="172"/>
      <c r="X623" s="172"/>
      <c r="Y623" s="172"/>
      <c r="Z623" s="172"/>
      <c r="AA623" s="172"/>
      <c r="AB623" s="172"/>
      <c r="AC623" s="172"/>
      <c r="AD623" s="172"/>
      <c r="AE623" s="172"/>
      <c r="AF623" s="172"/>
      <c r="AG623" s="172"/>
      <c r="AH623" s="172"/>
      <c r="AI623" s="172"/>
      <c r="AJ623" s="172"/>
      <c r="AK623" s="172"/>
      <c r="AL623" s="172"/>
      <c r="AM623" s="172"/>
      <c r="AN623" s="172"/>
      <c r="AO623" s="172"/>
      <c r="AP623" s="172"/>
    </row>
    <row r="624" spans="17:42">
      <c r="Q624" s="183"/>
      <c r="R624" s="183"/>
      <c r="S624" s="183"/>
      <c r="T624" s="172"/>
      <c r="U624" s="172"/>
      <c r="V624" s="172"/>
      <c r="W624" s="172"/>
      <c r="X624" s="172"/>
      <c r="Y624" s="172"/>
      <c r="Z624" s="172"/>
      <c r="AA624" s="172"/>
      <c r="AB624" s="172"/>
      <c r="AC624" s="172"/>
      <c r="AD624" s="172"/>
      <c r="AE624" s="172"/>
      <c r="AF624" s="172"/>
      <c r="AG624" s="172"/>
      <c r="AH624" s="172"/>
      <c r="AI624" s="172"/>
      <c r="AJ624" s="172"/>
      <c r="AK624" s="172"/>
      <c r="AL624" s="172"/>
      <c r="AM624" s="172"/>
      <c r="AN624" s="172"/>
      <c r="AO624" s="172"/>
      <c r="AP624" s="172"/>
    </row>
    <row r="625" spans="17:42">
      <c r="Q625" s="183"/>
      <c r="R625" s="183"/>
      <c r="S625" s="183"/>
      <c r="T625" s="172"/>
      <c r="U625" s="172"/>
      <c r="V625" s="172"/>
      <c r="W625" s="172"/>
      <c r="X625" s="172"/>
      <c r="Y625" s="172"/>
      <c r="Z625" s="172"/>
      <c r="AA625" s="172"/>
      <c r="AB625" s="172"/>
      <c r="AC625" s="172"/>
      <c r="AD625" s="172"/>
      <c r="AE625" s="172"/>
      <c r="AF625" s="172"/>
      <c r="AG625" s="172"/>
      <c r="AH625" s="172"/>
      <c r="AI625" s="172"/>
      <c r="AJ625" s="172"/>
      <c r="AK625" s="172"/>
      <c r="AL625" s="172"/>
      <c r="AM625" s="172"/>
      <c r="AN625" s="172"/>
      <c r="AO625" s="172"/>
      <c r="AP625" s="172"/>
    </row>
    <row r="626" spans="17:42">
      <c r="Q626" s="183"/>
      <c r="R626" s="183"/>
      <c r="S626" s="183"/>
      <c r="T626" s="172"/>
      <c r="U626" s="172"/>
      <c r="V626" s="172"/>
      <c r="W626" s="172"/>
      <c r="X626" s="172"/>
      <c r="Y626" s="172"/>
      <c r="Z626" s="172"/>
      <c r="AA626" s="172"/>
      <c r="AB626" s="172"/>
      <c r="AC626" s="172"/>
      <c r="AD626" s="172"/>
      <c r="AE626" s="172"/>
      <c r="AF626" s="172"/>
      <c r="AG626" s="172"/>
      <c r="AH626" s="172"/>
      <c r="AI626" s="172"/>
      <c r="AJ626" s="172"/>
      <c r="AK626" s="172"/>
      <c r="AL626" s="172"/>
      <c r="AM626" s="172"/>
      <c r="AN626" s="172"/>
      <c r="AO626" s="172"/>
      <c r="AP626" s="172"/>
    </row>
    <row r="627" spans="17:42">
      <c r="Q627" s="183"/>
      <c r="R627" s="183"/>
      <c r="S627" s="183"/>
      <c r="T627" s="172"/>
      <c r="U627" s="172"/>
      <c r="V627" s="172"/>
      <c r="W627" s="172"/>
      <c r="X627" s="172"/>
      <c r="Y627" s="172"/>
      <c r="Z627" s="172"/>
      <c r="AA627" s="172"/>
      <c r="AB627" s="172"/>
      <c r="AC627" s="172"/>
      <c r="AD627" s="172"/>
      <c r="AE627" s="172"/>
      <c r="AF627" s="172"/>
      <c r="AG627" s="172"/>
      <c r="AH627" s="172"/>
      <c r="AI627" s="172"/>
      <c r="AJ627" s="172"/>
      <c r="AK627" s="172"/>
      <c r="AL627" s="172"/>
      <c r="AM627" s="172"/>
      <c r="AN627" s="172"/>
      <c r="AO627" s="172"/>
      <c r="AP627" s="172"/>
    </row>
    <row r="628" spans="17:42">
      <c r="Q628" s="183"/>
      <c r="R628" s="183"/>
      <c r="S628" s="183"/>
      <c r="T628" s="172"/>
      <c r="U628" s="172"/>
      <c r="V628" s="172"/>
      <c r="W628" s="172"/>
      <c r="X628" s="172"/>
      <c r="Y628" s="172"/>
      <c r="Z628" s="172"/>
      <c r="AA628" s="172"/>
      <c r="AB628" s="172"/>
      <c r="AC628" s="172"/>
      <c r="AD628" s="172"/>
      <c r="AE628" s="172"/>
      <c r="AF628" s="172"/>
      <c r="AG628" s="172"/>
      <c r="AH628" s="172"/>
      <c r="AI628" s="172"/>
      <c r="AJ628" s="172"/>
      <c r="AK628" s="172"/>
      <c r="AL628" s="172"/>
      <c r="AM628" s="172"/>
      <c r="AN628" s="172"/>
      <c r="AO628" s="172"/>
      <c r="AP628" s="172"/>
    </row>
    <row r="629" spans="17:42">
      <c r="Q629" s="183"/>
      <c r="R629" s="183"/>
      <c r="S629" s="183"/>
      <c r="T629" s="172"/>
      <c r="U629" s="172"/>
      <c r="V629" s="172"/>
      <c r="W629" s="172"/>
      <c r="X629" s="172"/>
      <c r="Y629" s="172"/>
      <c r="Z629" s="172"/>
      <c r="AA629" s="172"/>
      <c r="AB629" s="172"/>
      <c r="AC629" s="172"/>
      <c r="AD629" s="172"/>
      <c r="AE629" s="172"/>
      <c r="AF629" s="172"/>
      <c r="AG629" s="172"/>
      <c r="AH629" s="172"/>
      <c r="AI629" s="172"/>
      <c r="AJ629" s="172"/>
      <c r="AK629" s="172"/>
      <c r="AL629" s="172"/>
      <c r="AM629" s="172"/>
      <c r="AN629" s="172"/>
      <c r="AO629" s="172"/>
      <c r="AP629" s="172"/>
    </row>
    <row r="630" spans="17:42">
      <c r="Q630" s="183"/>
      <c r="R630" s="183"/>
      <c r="S630" s="183"/>
      <c r="T630" s="172"/>
      <c r="U630" s="172"/>
      <c r="V630" s="172"/>
      <c r="W630" s="172"/>
      <c r="X630" s="172"/>
      <c r="Y630" s="172"/>
      <c r="Z630" s="172"/>
      <c r="AA630" s="172"/>
      <c r="AB630" s="172"/>
      <c r="AC630" s="172"/>
      <c r="AD630" s="172"/>
      <c r="AE630" s="172"/>
      <c r="AF630" s="172"/>
      <c r="AG630" s="172"/>
      <c r="AH630" s="172"/>
      <c r="AI630" s="172"/>
      <c r="AJ630" s="172"/>
      <c r="AK630" s="172"/>
      <c r="AL630" s="172"/>
      <c r="AM630" s="172"/>
      <c r="AN630" s="172"/>
      <c r="AO630" s="172"/>
      <c r="AP630" s="172"/>
    </row>
    <row r="631" spans="17:42">
      <c r="Q631" s="183"/>
      <c r="R631" s="183"/>
      <c r="S631" s="183"/>
      <c r="T631" s="172"/>
      <c r="U631" s="172"/>
      <c r="V631" s="172"/>
      <c r="W631" s="172"/>
      <c r="X631" s="172"/>
      <c r="Y631" s="172"/>
      <c r="Z631" s="172"/>
      <c r="AA631" s="172"/>
      <c r="AB631" s="172"/>
      <c r="AC631" s="172"/>
      <c r="AD631" s="172"/>
      <c r="AE631" s="172"/>
      <c r="AF631" s="172"/>
      <c r="AG631" s="172"/>
      <c r="AH631" s="172"/>
      <c r="AI631" s="172"/>
      <c r="AJ631" s="172"/>
      <c r="AK631" s="172"/>
      <c r="AL631" s="172"/>
      <c r="AM631" s="172"/>
      <c r="AN631" s="172"/>
      <c r="AO631" s="172"/>
      <c r="AP631" s="172"/>
    </row>
    <row r="632" spans="17:42">
      <c r="Q632" s="183"/>
      <c r="R632" s="183"/>
      <c r="S632" s="183"/>
      <c r="T632" s="172"/>
      <c r="U632" s="172"/>
      <c r="V632" s="172"/>
      <c r="W632" s="172"/>
      <c r="X632" s="172"/>
      <c r="Y632" s="172"/>
      <c r="Z632" s="172"/>
      <c r="AA632" s="172"/>
      <c r="AB632" s="172"/>
      <c r="AC632" s="172"/>
      <c r="AD632" s="172"/>
      <c r="AE632" s="172"/>
      <c r="AF632" s="172"/>
      <c r="AG632" s="172"/>
      <c r="AH632" s="172"/>
      <c r="AI632" s="172"/>
      <c r="AJ632" s="172"/>
      <c r="AK632" s="172"/>
      <c r="AL632" s="172"/>
      <c r="AM632" s="172"/>
      <c r="AN632" s="172"/>
      <c r="AO632" s="172"/>
      <c r="AP632" s="172"/>
    </row>
    <row r="633" spans="17:42">
      <c r="Q633" s="183"/>
      <c r="R633" s="183"/>
      <c r="S633" s="183"/>
      <c r="T633" s="172"/>
      <c r="U633" s="172"/>
      <c r="V633" s="172"/>
      <c r="W633" s="172"/>
      <c r="X633" s="172"/>
      <c r="Y633" s="172"/>
      <c r="Z633" s="172"/>
      <c r="AA633" s="172"/>
      <c r="AB633" s="172"/>
      <c r="AC633" s="172"/>
      <c r="AD633" s="172"/>
      <c r="AE633" s="172"/>
      <c r="AF633" s="172"/>
      <c r="AG633" s="172"/>
      <c r="AH633" s="172"/>
      <c r="AI633" s="172"/>
      <c r="AJ633" s="172"/>
      <c r="AK633" s="172"/>
      <c r="AL633" s="172"/>
      <c r="AM633" s="172"/>
      <c r="AN633" s="172"/>
      <c r="AO633" s="172"/>
      <c r="AP633" s="172"/>
    </row>
    <row r="634" spans="17:42">
      <c r="Q634" s="183"/>
      <c r="R634" s="183"/>
      <c r="S634" s="183"/>
      <c r="T634" s="172"/>
      <c r="U634" s="172"/>
      <c r="V634" s="172"/>
      <c r="W634" s="172"/>
      <c r="X634" s="172"/>
      <c r="Y634" s="172"/>
      <c r="Z634" s="172"/>
      <c r="AA634" s="172"/>
      <c r="AB634" s="172"/>
      <c r="AC634" s="172"/>
      <c r="AD634" s="172"/>
      <c r="AE634" s="172"/>
      <c r="AF634" s="172"/>
      <c r="AG634" s="172"/>
      <c r="AH634" s="172"/>
      <c r="AI634" s="172"/>
      <c r="AJ634" s="172"/>
      <c r="AK634" s="172"/>
      <c r="AL634" s="172"/>
      <c r="AM634" s="172"/>
      <c r="AN634" s="172"/>
      <c r="AO634" s="172"/>
      <c r="AP634" s="172"/>
    </row>
    <row r="635" spans="17:42">
      <c r="Q635" s="183"/>
      <c r="R635" s="183"/>
      <c r="S635" s="183"/>
      <c r="T635" s="172"/>
      <c r="U635" s="172"/>
      <c r="V635" s="172"/>
      <c r="W635" s="172"/>
      <c r="X635" s="172"/>
      <c r="Y635" s="172"/>
      <c r="Z635" s="172"/>
      <c r="AA635" s="172"/>
      <c r="AB635" s="172"/>
      <c r="AC635" s="172"/>
      <c r="AD635" s="172"/>
      <c r="AE635" s="172"/>
      <c r="AF635" s="172"/>
      <c r="AG635" s="172"/>
      <c r="AH635" s="172"/>
      <c r="AI635" s="172"/>
      <c r="AJ635" s="172"/>
      <c r="AK635" s="172"/>
      <c r="AL635" s="172"/>
      <c r="AM635" s="172"/>
      <c r="AN635" s="172"/>
      <c r="AO635" s="172"/>
      <c r="AP635" s="172"/>
    </row>
    <row r="636" spans="17:42">
      <c r="Q636" s="183"/>
      <c r="R636" s="183"/>
      <c r="S636" s="183"/>
      <c r="T636" s="172"/>
      <c r="U636" s="172"/>
      <c r="V636" s="172"/>
      <c r="W636" s="172"/>
      <c r="X636" s="172"/>
      <c r="Y636" s="172"/>
      <c r="Z636" s="172"/>
      <c r="AA636" s="172"/>
      <c r="AB636" s="172"/>
      <c r="AC636" s="172"/>
      <c r="AD636" s="172"/>
      <c r="AE636" s="172"/>
      <c r="AF636" s="172"/>
      <c r="AG636" s="172"/>
      <c r="AH636" s="172"/>
      <c r="AI636" s="172"/>
      <c r="AJ636" s="172"/>
      <c r="AK636" s="172"/>
      <c r="AL636" s="172"/>
      <c r="AM636" s="172"/>
      <c r="AN636" s="172"/>
      <c r="AO636" s="172"/>
      <c r="AP636" s="172"/>
    </row>
    <row r="637" spans="17:42">
      <c r="Q637" s="183"/>
      <c r="R637" s="183"/>
      <c r="S637" s="183"/>
      <c r="T637" s="172"/>
      <c r="U637" s="172"/>
      <c r="V637" s="172"/>
      <c r="W637" s="172"/>
      <c r="X637" s="172"/>
      <c r="Y637" s="172"/>
      <c r="Z637" s="172"/>
      <c r="AA637" s="172"/>
      <c r="AB637" s="172"/>
      <c r="AC637" s="172"/>
      <c r="AD637" s="172"/>
      <c r="AE637" s="172"/>
      <c r="AF637" s="172"/>
      <c r="AG637" s="172"/>
      <c r="AH637" s="172"/>
      <c r="AI637" s="172"/>
      <c r="AJ637" s="172"/>
      <c r="AK637" s="172"/>
      <c r="AL637" s="172"/>
      <c r="AM637" s="172"/>
      <c r="AN637" s="172"/>
      <c r="AO637" s="172"/>
      <c r="AP637" s="172"/>
    </row>
    <row r="638" spans="17:42">
      <c r="Q638" s="183"/>
      <c r="R638" s="183"/>
      <c r="S638" s="183"/>
      <c r="T638" s="172"/>
      <c r="U638" s="172"/>
      <c r="V638" s="172"/>
      <c r="W638" s="172"/>
      <c r="X638" s="172"/>
      <c r="Y638" s="172"/>
      <c r="Z638" s="172"/>
      <c r="AA638" s="172"/>
      <c r="AB638" s="172"/>
      <c r="AC638" s="172"/>
      <c r="AD638" s="172"/>
      <c r="AE638" s="172"/>
      <c r="AF638" s="172"/>
      <c r="AG638" s="172"/>
      <c r="AH638" s="172"/>
      <c r="AI638" s="172"/>
      <c r="AJ638" s="172"/>
      <c r="AK638" s="172"/>
      <c r="AL638" s="172"/>
      <c r="AM638" s="172"/>
      <c r="AN638" s="172"/>
      <c r="AO638" s="172"/>
      <c r="AP638" s="172"/>
    </row>
    <row r="639" spans="17:42">
      <c r="Q639" s="183"/>
      <c r="R639" s="183"/>
      <c r="S639" s="183"/>
      <c r="T639" s="172"/>
      <c r="U639" s="172"/>
      <c r="V639" s="172"/>
      <c r="W639" s="172"/>
      <c r="X639" s="172"/>
      <c r="Y639" s="172"/>
      <c r="Z639" s="172"/>
      <c r="AA639" s="172"/>
      <c r="AB639" s="172"/>
      <c r="AC639" s="172"/>
      <c r="AD639" s="172"/>
      <c r="AE639" s="172"/>
      <c r="AF639" s="172"/>
      <c r="AG639" s="172"/>
      <c r="AH639" s="172"/>
      <c r="AI639" s="172"/>
      <c r="AJ639" s="172"/>
      <c r="AK639" s="172"/>
      <c r="AL639" s="172"/>
      <c r="AM639" s="172"/>
      <c r="AN639" s="172"/>
      <c r="AO639" s="172"/>
      <c r="AP639" s="172"/>
    </row>
    <row r="640" spans="17:42">
      <c r="Q640" s="183"/>
      <c r="R640" s="183"/>
      <c r="S640" s="183"/>
      <c r="T640" s="172"/>
      <c r="U640" s="172"/>
      <c r="V640" s="172"/>
      <c r="W640" s="172"/>
      <c r="X640" s="172"/>
      <c r="Y640" s="172"/>
      <c r="Z640" s="172"/>
      <c r="AA640" s="172"/>
      <c r="AB640" s="172"/>
      <c r="AC640" s="172"/>
      <c r="AD640" s="172"/>
      <c r="AE640" s="172"/>
      <c r="AF640" s="172"/>
      <c r="AG640" s="172"/>
      <c r="AH640" s="172"/>
      <c r="AI640" s="172"/>
      <c r="AJ640" s="172"/>
      <c r="AK640" s="172"/>
      <c r="AL640" s="172"/>
      <c r="AM640" s="172"/>
      <c r="AN640" s="172"/>
      <c r="AO640" s="172"/>
      <c r="AP640" s="172"/>
    </row>
    <row r="641" spans="17:42">
      <c r="Q641" s="183"/>
      <c r="R641" s="183"/>
      <c r="S641" s="183"/>
      <c r="T641" s="172"/>
      <c r="U641" s="172"/>
      <c r="V641" s="172"/>
      <c r="W641" s="172"/>
      <c r="X641" s="172"/>
      <c r="Y641" s="172"/>
      <c r="Z641" s="172"/>
      <c r="AA641" s="172"/>
      <c r="AB641" s="172"/>
      <c r="AC641" s="172"/>
      <c r="AD641" s="172"/>
      <c r="AE641" s="172"/>
      <c r="AF641" s="172"/>
      <c r="AG641" s="172"/>
      <c r="AH641" s="172"/>
      <c r="AI641" s="172"/>
      <c r="AJ641" s="172"/>
      <c r="AK641" s="172"/>
      <c r="AL641" s="172"/>
      <c r="AM641" s="172"/>
      <c r="AN641" s="172"/>
      <c r="AO641" s="172"/>
      <c r="AP641" s="172"/>
    </row>
    <row r="642" spans="17:42">
      <c r="Q642" s="183"/>
      <c r="R642" s="183"/>
      <c r="S642" s="183"/>
      <c r="T642" s="172"/>
      <c r="U642" s="172"/>
      <c r="V642" s="172"/>
      <c r="W642" s="172"/>
      <c r="X642" s="172"/>
      <c r="Y642" s="172"/>
      <c r="Z642" s="172"/>
      <c r="AA642" s="172"/>
      <c r="AB642" s="172"/>
      <c r="AC642" s="172"/>
      <c r="AD642" s="172"/>
      <c r="AE642" s="172"/>
      <c r="AF642" s="172"/>
      <c r="AG642" s="172"/>
      <c r="AH642" s="172"/>
      <c r="AI642" s="172"/>
      <c r="AJ642" s="172"/>
      <c r="AK642" s="172"/>
      <c r="AL642" s="172"/>
      <c r="AM642" s="172"/>
      <c r="AN642" s="172"/>
      <c r="AO642" s="172"/>
      <c r="AP642" s="172"/>
    </row>
    <row r="643" spans="17:42">
      <c r="Q643" s="183"/>
      <c r="R643" s="183"/>
      <c r="S643" s="183"/>
      <c r="T643" s="172"/>
      <c r="U643" s="172"/>
      <c r="V643" s="172"/>
      <c r="W643" s="172"/>
      <c r="X643" s="172"/>
      <c r="Y643" s="172"/>
      <c r="Z643" s="172"/>
      <c r="AA643" s="172"/>
      <c r="AB643" s="172"/>
      <c r="AC643" s="172"/>
      <c r="AD643" s="172"/>
      <c r="AE643" s="172"/>
      <c r="AF643" s="172"/>
      <c r="AG643" s="172"/>
      <c r="AH643" s="172"/>
      <c r="AI643" s="172"/>
      <c r="AJ643" s="172"/>
      <c r="AK643" s="172"/>
      <c r="AL643" s="172"/>
      <c r="AM643" s="172"/>
      <c r="AN643" s="172"/>
      <c r="AO643" s="172"/>
      <c r="AP643" s="172"/>
    </row>
    <row r="644" spans="17:42">
      <c r="Q644" s="183"/>
      <c r="R644" s="183"/>
      <c r="S644" s="183"/>
      <c r="T644" s="172"/>
      <c r="U644" s="172"/>
      <c r="V644" s="172"/>
      <c r="W644" s="172"/>
      <c r="X644" s="172"/>
      <c r="Y644" s="172"/>
      <c r="Z644" s="172"/>
      <c r="AA644" s="172"/>
      <c r="AB644" s="172"/>
      <c r="AC644" s="172"/>
      <c r="AD644" s="172"/>
      <c r="AE644" s="172"/>
      <c r="AF644" s="172"/>
      <c r="AG644" s="172"/>
      <c r="AH644" s="172"/>
      <c r="AI644" s="172"/>
      <c r="AJ644" s="172"/>
      <c r="AK644" s="172"/>
      <c r="AL644" s="172"/>
      <c r="AM644" s="172"/>
      <c r="AN644" s="172"/>
      <c r="AO644" s="172"/>
      <c r="AP644" s="172"/>
    </row>
    <row r="645" spans="17:42">
      <c r="Q645" s="183"/>
      <c r="R645" s="183"/>
      <c r="S645" s="183"/>
      <c r="T645" s="172"/>
      <c r="U645" s="172"/>
      <c r="V645" s="172"/>
      <c r="W645" s="172"/>
      <c r="X645" s="172"/>
      <c r="Y645" s="172"/>
      <c r="Z645" s="172"/>
      <c r="AA645" s="172"/>
      <c r="AB645" s="172"/>
      <c r="AC645" s="172"/>
      <c r="AD645" s="172"/>
      <c r="AE645" s="172"/>
      <c r="AF645" s="172"/>
      <c r="AG645" s="172"/>
      <c r="AH645" s="172"/>
      <c r="AI645" s="172"/>
      <c r="AJ645" s="172"/>
      <c r="AK645" s="172"/>
      <c r="AL645" s="172"/>
      <c r="AM645" s="172"/>
      <c r="AN645" s="172"/>
      <c r="AO645" s="172"/>
      <c r="AP645" s="172"/>
    </row>
    <row r="646" spans="17:42">
      <c r="Q646" s="183"/>
      <c r="R646" s="183"/>
      <c r="S646" s="183"/>
      <c r="T646" s="172"/>
      <c r="U646" s="172"/>
      <c r="V646" s="172"/>
      <c r="W646" s="172"/>
      <c r="X646" s="172"/>
      <c r="Y646" s="172"/>
      <c r="Z646" s="172"/>
      <c r="AA646" s="172"/>
      <c r="AB646" s="172"/>
      <c r="AC646" s="172"/>
      <c r="AD646" s="172"/>
      <c r="AE646" s="172"/>
      <c r="AF646" s="172"/>
      <c r="AG646" s="172"/>
      <c r="AH646" s="172"/>
      <c r="AI646" s="172"/>
      <c r="AJ646" s="172"/>
      <c r="AK646" s="172"/>
      <c r="AL646" s="172"/>
      <c r="AM646" s="172"/>
      <c r="AN646" s="172"/>
      <c r="AO646" s="172"/>
      <c r="AP646" s="172"/>
    </row>
    <row r="647" spans="17:42">
      <c r="Q647" s="183"/>
      <c r="R647" s="183"/>
      <c r="S647" s="183"/>
      <c r="T647" s="172"/>
      <c r="U647" s="172"/>
      <c r="V647" s="172"/>
      <c r="W647" s="172"/>
      <c r="X647" s="172"/>
      <c r="Y647" s="172"/>
      <c r="Z647" s="172"/>
      <c r="AA647" s="172"/>
      <c r="AB647" s="172"/>
      <c r="AC647" s="172"/>
      <c r="AD647" s="172"/>
      <c r="AE647" s="172"/>
      <c r="AF647" s="172"/>
      <c r="AG647" s="172"/>
      <c r="AH647" s="172"/>
      <c r="AI647" s="172"/>
      <c r="AJ647" s="172"/>
      <c r="AK647" s="172"/>
      <c r="AL647" s="172"/>
      <c r="AM647" s="172"/>
      <c r="AN647" s="172"/>
      <c r="AO647" s="172"/>
      <c r="AP647" s="172"/>
    </row>
    <row r="648" spans="17:42">
      <c r="Q648" s="183"/>
      <c r="R648" s="183"/>
      <c r="S648" s="183"/>
      <c r="T648" s="172"/>
      <c r="U648" s="172"/>
      <c r="V648" s="172"/>
      <c r="W648" s="172"/>
      <c r="X648" s="172"/>
      <c r="Y648" s="172"/>
      <c r="Z648" s="172"/>
      <c r="AA648" s="172"/>
      <c r="AB648" s="172"/>
      <c r="AC648" s="172"/>
      <c r="AD648" s="172"/>
      <c r="AE648" s="172"/>
      <c r="AF648" s="172"/>
      <c r="AG648" s="172"/>
      <c r="AH648" s="172"/>
      <c r="AI648" s="172"/>
      <c r="AJ648" s="172"/>
      <c r="AK648" s="172"/>
      <c r="AL648" s="172"/>
      <c r="AM648" s="172"/>
      <c r="AN648" s="172"/>
      <c r="AO648" s="172"/>
      <c r="AP648" s="172"/>
    </row>
    <row r="649" spans="17:42">
      <c r="Q649" s="183"/>
      <c r="R649" s="183"/>
      <c r="S649" s="183"/>
      <c r="T649" s="172"/>
      <c r="U649" s="172"/>
      <c r="V649" s="172"/>
      <c r="W649" s="172"/>
      <c r="X649" s="172"/>
      <c r="Y649" s="172"/>
      <c r="Z649" s="172"/>
      <c r="AA649" s="172"/>
      <c r="AB649" s="172"/>
      <c r="AC649" s="172"/>
      <c r="AD649" s="172"/>
      <c r="AE649" s="172"/>
      <c r="AF649" s="172"/>
      <c r="AG649" s="172"/>
      <c r="AH649" s="172"/>
      <c r="AI649" s="172"/>
      <c r="AJ649" s="172"/>
      <c r="AK649" s="172"/>
      <c r="AL649" s="172"/>
      <c r="AM649" s="172"/>
      <c r="AN649" s="172"/>
      <c r="AO649" s="172"/>
      <c r="AP649" s="172"/>
    </row>
    <row r="650" spans="17:42">
      <c r="Q650" s="183"/>
      <c r="R650" s="183"/>
      <c r="S650" s="183"/>
      <c r="T650" s="172"/>
      <c r="U650" s="172"/>
      <c r="V650" s="172"/>
      <c r="W650" s="172"/>
      <c r="X650" s="172"/>
      <c r="Y650" s="172"/>
      <c r="Z650" s="172"/>
      <c r="AA650" s="172"/>
      <c r="AB650" s="172"/>
      <c r="AC650" s="172"/>
      <c r="AD650" s="172"/>
      <c r="AE650" s="172"/>
      <c r="AF650" s="172"/>
      <c r="AG650" s="172"/>
      <c r="AH650" s="172"/>
      <c r="AI650" s="172"/>
      <c r="AJ650" s="172"/>
      <c r="AK650" s="172"/>
      <c r="AL650" s="172"/>
      <c r="AM650" s="172"/>
      <c r="AN650" s="172"/>
      <c r="AO650" s="172"/>
      <c r="AP650" s="172"/>
    </row>
    <row r="651" spans="17:42">
      <c r="Q651" s="183"/>
      <c r="R651" s="183"/>
      <c r="S651" s="183"/>
      <c r="T651" s="172"/>
      <c r="U651" s="172"/>
      <c r="V651" s="172"/>
      <c r="W651" s="172"/>
      <c r="X651" s="172"/>
      <c r="Y651" s="172"/>
      <c r="Z651" s="172"/>
      <c r="AA651" s="172"/>
      <c r="AB651" s="172"/>
      <c r="AC651" s="172"/>
      <c r="AD651" s="172"/>
      <c r="AE651" s="172"/>
      <c r="AF651" s="172"/>
      <c r="AG651" s="172"/>
      <c r="AH651" s="172"/>
      <c r="AI651" s="172"/>
      <c r="AJ651" s="172"/>
      <c r="AK651" s="172"/>
      <c r="AL651" s="172"/>
      <c r="AM651" s="172"/>
      <c r="AN651" s="172"/>
      <c r="AO651" s="172"/>
      <c r="AP651" s="172"/>
    </row>
    <row r="652" spans="17:42">
      <c r="Q652" s="183"/>
      <c r="R652" s="183"/>
      <c r="S652" s="183"/>
      <c r="T652" s="172"/>
      <c r="U652" s="172"/>
      <c r="V652" s="172"/>
      <c r="W652" s="172"/>
      <c r="X652" s="172"/>
      <c r="Y652" s="172"/>
      <c r="Z652" s="172"/>
      <c r="AA652" s="172"/>
      <c r="AB652" s="172"/>
      <c r="AC652" s="172"/>
      <c r="AD652" s="172"/>
      <c r="AE652" s="172"/>
      <c r="AF652" s="172"/>
      <c r="AG652" s="172"/>
      <c r="AH652" s="172"/>
      <c r="AI652" s="172"/>
      <c r="AJ652" s="172"/>
      <c r="AK652" s="172"/>
      <c r="AL652" s="172"/>
      <c r="AM652" s="172"/>
      <c r="AN652" s="172"/>
      <c r="AO652" s="172"/>
      <c r="AP652" s="172"/>
    </row>
    <row r="653" spans="17:42">
      <c r="Q653" s="183"/>
      <c r="R653" s="183"/>
      <c r="S653" s="183"/>
      <c r="T653" s="172"/>
      <c r="U653" s="172"/>
      <c r="V653" s="172"/>
      <c r="W653" s="172"/>
      <c r="X653" s="172"/>
      <c r="Y653" s="172"/>
      <c r="Z653" s="172"/>
      <c r="AA653" s="172"/>
      <c r="AB653" s="172"/>
      <c r="AC653" s="172"/>
      <c r="AD653" s="172"/>
      <c r="AE653" s="172"/>
      <c r="AF653" s="172"/>
      <c r="AG653" s="172"/>
      <c r="AH653" s="172"/>
      <c r="AI653" s="172"/>
      <c r="AJ653" s="172"/>
      <c r="AK653" s="172"/>
      <c r="AL653" s="172"/>
      <c r="AM653" s="172"/>
      <c r="AN653" s="172"/>
      <c r="AO653" s="172"/>
      <c r="AP653" s="172"/>
    </row>
    <row r="654" spans="17:42">
      <c r="Q654" s="183"/>
      <c r="R654" s="183"/>
      <c r="S654" s="183"/>
      <c r="T654" s="172"/>
      <c r="U654" s="172"/>
      <c r="V654" s="172"/>
      <c r="W654" s="172"/>
      <c r="X654" s="172"/>
      <c r="Y654" s="172"/>
      <c r="Z654" s="172"/>
      <c r="AA654" s="172"/>
      <c r="AB654" s="172"/>
      <c r="AC654" s="172"/>
      <c r="AD654" s="172"/>
      <c r="AE654" s="172"/>
      <c r="AF654" s="172"/>
      <c r="AG654" s="172"/>
      <c r="AH654" s="172"/>
      <c r="AI654" s="172"/>
      <c r="AJ654" s="172"/>
      <c r="AK654" s="172"/>
      <c r="AL654" s="172"/>
      <c r="AM654" s="172"/>
      <c r="AN654" s="172"/>
      <c r="AO654" s="172"/>
      <c r="AP654" s="172"/>
    </row>
    <row r="655" spans="17:42">
      <c r="Q655" s="183"/>
      <c r="R655" s="183"/>
      <c r="S655" s="183"/>
      <c r="T655" s="172"/>
      <c r="U655" s="172"/>
      <c r="V655" s="172"/>
      <c r="W655" s="172"/>
      <c r="X655" s="172"/>
      <c r="Y655" s="172"/>
      <c r="Z655" s="172"/>
      <c r="AA655" s="172"/>
      <c r="AB655" s="172"/>
      <c r="AC655" s="172"/>
      <c r="AD655" s="172"/>
      <c r="AE655" s="172"/>
      <c r="AF655" s="172"/>
      <c r="AG655" s="172"/>
      <c r="AH655" s="172"/>
      <c r="AI655" s="172"/>
      <c r="AJ655" s="172"/>
      <c r="AK655" s="172"/>
      <c r="AL655" s="172"/>
      <c r="AM655" s="172"/>
      <c r="AN655" s="172"/>
      <c r="AO655" s="172"/>
      <c r="AP655" s="172"/>
    </row>
    <row r="656" spans="17:42">
      <c r="Q656" s="183"/>
      <c r="R656" s="183"/>
      <c r="S656" s="183"/>
      <c r="T656" s="172"/>
      <c r="U656" s="172"/>
      <c r="V656" s="172"/>
      <c r="W656" s="172"/>
      <c r="X656" s="172"/>
      <c r="Y656" s="172"/>
      <c r="Z656" s="172"/>
      <c r="AA656" s="172"/>
      <c r="AB656" s="172"/>
      <c r="AC656" s="172"/>
      <c r="AD656" s="172"/>
      <c r="AE656" s="172"/>
      <c r="AF656" s="172"/>
      <c r="AG656" s="172"/>
      <c r="AH656" s="172"/>
      <c r="AI656" s="172"/>
      <c r="AJ656" s="172"/>
      <c r="AK656" s="172"/>
      <c r="AL656" s="172"/>
      <c r="AM656" s="172"/>
      <c r="AN656" s="172"/>
      <c r="AO656" s="172"/>
      <c r="AP656" s="172"/>
    </row>
    <row r="657" spans="17:42">
      <c r="Q657" s="183"/>
      <c r="R657" s="183"/>
      <c r="S657" s="183"/>
      <c r="T657" s="172"/>
      <c r="U657" s="172"/>
      <c r="V657" s="172"/>
      <c r="W657" s="172"/>
      <c r="X657" s="172"/>
      <c r="Y657" s="172"/>
      <c r="Z657" s="172"/>
      <c r="AA657" s="172"/>
      <c r="AB657" s="172"/>
      <c r="AC657" s="172"/>
      <c r="AD657" s="172"/>
      <c r="AE657" s="172"/>
      <c r="AF657" s="172"/>
      <c r="AG657" s="172"/>
      <c r="AH657" s="172"/>
      <c r="AI657" s="172"/>
      <c r="AJ657" s="172"/>
      <c r="AK657" s="172"/>
      <c r="AL657" s="172"/>
      <c r="AM657" s="172"/>
      <c r="AN657" s="172"/>
      <c r="AO657" s="172"/>
      <c r="AP657" s="172"/>
    </row>
    <row r="658" spans="17:42">
      <c r="Q658" s="183"/>
      <c r="R658" s="183"/>
      <c r="S658" s="183"/>
      <c r="T658" s="172"/>
      <c r="U658" s="172"/>
      <c r="V658" s="172"/>
      <c r="W658" s="172"/>
      <c r="X658" s="172"/>
      <c r="Y658" s="172"/>
      <c r="Z658" s="172"/>
      <c r="AA658" s="172"/>
      <c r="AB658" s="172"/>
      <c r="AC658" s="172"/>
      <c r="AD658" s="172"/>
      <c r="AE658" s="172"/>
      <c r="AF658" s="172"/>
      <c r="AG658" s="172"/>
      <c r="AH658" s="172"/>
      <c r="AI658" s="172"/>
      <c r="AJ658" s="172"/>
      <c r="AK658" s="172"/>
      <c r="AL658" s="172"/>
      <c r="AM658" s="172"/>
      <c r="AN658" s="172"/>
      <c r="AO658" s="172"/>
      <c r="AP658" s="172"/>
    </row>
    <row r="659" spans="17:42">
      <c r="Q659" s="183"/>
      <c r="R659" s="183"/>
      <c r="S659" s="183"/>
      <c r="T659" s="172"/>
      <c r="U659" s="172"/>
      <c r="V659" s="172"/>
      <c r="W659" s="172"/>
      <c r="X659" s="172"/>
      <c r="Y659" s="172"/>
      <c r="Z659" s="172"/>
      <c r="AA659" s="172"/>
      <c r="AB659" s="172"/>
      <c r="AC659" s="172"/>
      <c r="AD659" s="172"/>
      <c r="AE659" s="172"/>
      <c r="AF659" s="172"/>
      <c r="AG659" s="172"/>
      <c r="AH659" s="172"/>
      <c r="AI659" s="172"/>
      <c r="AJ659" s="172"/>
      <c r="AK659" s="172"/>
      <c r="AL659" s="172"/>
      <c r="AM659" s="172"/>
      <c r="AN659" s="172"/>
      <c r="AO659" s="172"/>
      <c r="AP659" s="172"/>
    </row>
    <row r="660" spans="17:42">
      <c r="Q660" s="183"/>
      <c r="R660" s="183"/>
      <c r="S660" s="183"/>
      <c r="T660" s="172"/>
      <c r="U660" s="172"/>
      <c r="V660" s="172"/>
      <c r="W660" s="172"/>
      <c r="X660" s="172"/>
      <c r="Y660" s="172"/>
      <c r="Z660" s="172"/>
      <c r="AA660" s="172"/>
      <c r="AB660" s="172"/>
      <c r="AC660" s="172"/>
      <c r="AD660" s="172"/>
      <c r="AE660" s="172"/>
      <c r="AF660" s="172"/>
      <c r="AG660" s="172"/>
      <c r="AH660" s="172"/>
      <c r="AI660" s="172"/>
      <c r="AJ660" s="172"/>
      <c r="AK660" s="172"/>
      <c r="AL660" s="172"/>
      <c r="AM660" s="172"/>
      <c r="AN660" s="172"/>
      <c r="AO660" s="172"/>
      <c r="AP660" s="172"/>
    </row>
    <row r="661" spans="17:42">
      <c r="Q661" s="183"/>
      <c r="R661" s="183"/>
      <c r="S661" s="183"/>
      <c r="T661" s="172"/>
      <c r="U661" s="172"/>
      <c r="V661" s="172"/>
      <c r="W661" s="172"/>
      <c r="X661" s="172"/>
      <c r="Y661" s="172"/>
      <c r="Z661" s="172"/>
      <c r="AA661" s="172"/>
      <c r="AB661" s="172"/>
      <c r="AC661" s="172"/>
      <c r="AD661" s="172"/>
      <c r="AE661" s="172"/>
      <c r="AF661" s="172"/>
      <c r="AG661" s="172"/>
      <c r="AH661" s="172"/>
      <c r="AI661" s="172"/>
      <c r="AJ661" s="172"/>
      <c r="AK661" s="172"/>
      <c r="AL661" s="172"/>
      <c r="AM661" s="172"/>
      <c r="AN661" s="172"/>
      <c r="AO661" s="172"/>
      <c r="AP661" s="172"/>
    </row>
    <row r="662" spans="17:42">
      <c r="Q662" s="183"/>
      <c r="R662" s="183"/>
      <c r="S662" s="183"/>
      <c r="T662" s="172"/>
      <c r="U662" s="172"/>
      <c r="V662" s="172"/>
      <c r="W662" s="172"/>
      <c r="X662" s="172"/>
      <c r="Y662" s="172"/>
      <c r="Z662" s="172"/>
      <c r="AA662" s="172"/>
      <c r="AB662" s="172"/>
      <c r="AC662" s="172"/>
      <c r="AD662" s="172"/>
      <c r="AE662" s="172"/>
      <c r="AF662" s="172"/>
      <c r="AG662" s="172"/>
      <c r="AH662" s="172"/>
      <c r="AI662" s="172"/>
      <c r="AJ662" s="172"/>
      <c r="AK662" s="172"/>
      <c r="AL662" s="172"/>
      <c r="AM662" s="172"/>
      <c r="AN662" s="172"/>
      <c r="AO662" s="172"/>
      <c r="AP662" s="172"/>
    </row>
    <row r="663" spans="17:42">
      <c r="Q663" s="183"/>
      <c r="R663" s="183"/>
      <c r="S663" s="183"/>
      <c r="T663" s="172"/>
      <c r="U663" s="172"/>
      <c r="V663" s="172"/>
      <c r="W663" s="172"/>
      <c r="X663" s="172"/>
      <c r="Y663" s="172"/>
      <c r="Z663" s="172"/>
      <c r="AA663" s="172"/>
      <c r="AB663" s="172"/>
      <c r="AC663" s="172"/>
      <c r="AD663" s="172"/>
      <c r="AE663" s="172"/>
      <c r="AF663" s="172"/>
      <c r="AG663" s="172"/>
      <c r="AH663" s="172"/>
      <c r="AI663" s="172"/>
      <c r="AJ663" s="172"/>
      <c r="AK663" s="172"/>
      <c r="AL663" s="172"/>
      <c r="AM663" s="172"/>
      <c r="AN663" s="172"/>
      <c r="AO663" s="172"/>
      <c r="AP663" s="172"/>
    </row>
    <row r="664" spans="17:42">
      <c r="Q664" s="183"/>
      <c r="R664" s="183"/>
      <c r="S664" s="183"/>
      <c r="T664" s="172"/>
      <c r="U664" s="172"/>
      <c r="V664" s="172"/>
      <c r="W664" s="172"/>
      <c r="X664" s="172"/>
      <c r="Y664" s="172"/>
      <c r="Z664" s="172"/>
      <c r="AA664" s="172"/>
      <c r="AB664" s="172"/>
      <c r="AC664" s="172"/>
      <c r="AD664" s="172"/>
      <c r="AE664" s="172"/>
      <c r="AF664" s="172"/>
      <c r="AG664" s="172"/>
      <c r="AH664" s="172"/>
      <c r="AI664" s="172"/>
      <c r="AJ664" s="172"/>
      <c r="AK664" s="172"/>
      <c r="AL664" s="172"/>
      <c r="AM664" s="172"/>
      <c r="AN664" s="172"/>
      <c r="AO664" s="172"/>
      <c r="AP664" s="172"/>
    </row>
    <row r="665" spans="17:42">
      <c r="Q665" s="183"/>
      <c r="R665" s="183"/>
      <c r="S665" s="183"/>
      <c r="T665" s="172"/>
      <c r="U665" s="172"/>
      <c r="V665" s="172"/>
      <c r="W665" s="172"/>
      <c r="X665" s="172"/>
      <c r="Y665" s="172"/>
      <c r="Z665" s="172"/>
      <c r="AA665" s="172"/>
      <c r="AB665" s="172"/>
      <c r="AC665" s="172"/>
      <c r="AD665" s="172"/>
      <c r="AE665" s="172"/>
      <c r="AF665" s="172"/>
      <c r="AG665" s="172"/>
      <c r="AH665" s="172"/>
      <c r="AI665" s="172"/>
      <c r="AJ665" s="172"/>
      <c r="AK665" s="172"/>
      <c r="AL665" s="172"/>
      <c r="AM665" s="172"/>
      <c r="AN665" s="172"/>
      <c r="AO665" s="172"/>
      <c r="AP665" s="172"/>
    </row>
    <row r="666" spans="17:42">
      <c r="Q666" s="183"/>
      <c r="R666" s="183"/>
      <c r="S666" s="183"/>
      <c r="T666" s="172"/>
      <c r="U666" s="172"/>
      <c r="V666" s="172"/>
      <c r="W666" s="172"/>
      <c r="X666" s="172"/>
      <c r="Y666" s="172"/>
      <c r="Z666" s="172"/>
      <c r="AA666" s="172"/>
      <c r="AB666" s="172"/>
      <c r="AC666" s="172"/>
      <c r="AD666" s="172"/>
      <c r="AE666" s="172"/>
      <c r="AF666" s="172"/>
      <c r="AG666" s="172"/>
      <c r="AH666" s="172"/>
      <c r="AI666" s="172"/>
      <c r="AJ666" s="172"/>
      <c r="AK666" s="172"/>
      <c r="AL666" s="172"/>
      <c r="AM666" s="172"/>
      <c r="AN666" s="172"/>
      <c r="AO666" s="172"/>
      <c r="AP666" s="172"/>
    </row>
    <row r="667" spans="17:42">
      <c r="Q667" s="183"/>
      <c r="R667" s="183"/>
      <c r="S667" s="183"/>
      <c r="T667" s="172"/>
      <c r="U667" s="172"/>
      <c r="V667" s="172"/>
      <c r="W667" s="172"/>
      <c r="X667" s="172"/>
      <c r="Y667" s="172"/>
      <c r="Z667" s="172"/>
      <c r="AA667" s="172"/>
      <c r="AB667" s="172"/>
      <c r="AC667" s="172"/>
      <c r="AD667" s="172"/>
      <c r="AE667" s="172"/>
      <c r="AF667" s="172"/>
      <c r="AG667" s="172"/>
      <c r="AH667" s="172"/>
      <c r="AI667" s="172"/>
      <c r="AJ667" s="172"/>
      <c r="AK667" s="172"/>
      <c r="AL667" s="172"/>
      <c r="AM667" s="172"/>
      <c r="AN667" s="172"/>
      <c r="AO667" s="172"/>
      <c r="AP667" s="172"/>
    </row>
    <row r="668" spans="17:42">
      <c r="Q668" s="183"/>
      <c r="R668" s="183"/>
      <c r="S668" s="183"/>
      <c r="T668" s="172"/>
      <c r="U668" s="172"/>
      <c r="V668" s="172"/>
      <c r="W668" s="172"/>
      <c r="X668" s="172"/>
      <c r="Y668" s="172"/>
      <c r="Z668" s="172"/>
      <c r="AA668" s="172"/>
      <c r="AB668" s="172"/>
      <c r="AC668" s="172"/>
      <c r="AD668" s="172"/>
      <c r="AE668" s="172"/>
      <c r="AF668" s="172"/>
      <c r="AG668" s="172"/>
      <c r="AH668" s="172"/>
      <c r="AI668" s="172"/>
      <c r="AJ668" s="172"/>
      <c r="AK668" s="172"/>
      <c r="AL668" s="172"/>
      <c r="AM668" s="172"/>
      <c r="AN668" s="172"/>
      <c r="AO668" s="172"/>
      <c r="AP668" s="172"/>
    </row>
    <row r="669" spans="17:42">
      <c r="Q669" s="183"/>
      <c r="R669" s="183"/>
      <c r="S669" s="183"/>
      <c r="T669" s="172"/>
      <c r="U669" s="172"/>
      <c r="V669" s="172"/>
      <c r="W669" s="172"/>
      <c r="X669" s="172"/>
      <c r="Y669" s="172"/>
      <c r="Z669" s="172"/>
      <c r="AA669" s="172"/>
      <c r="AB669" s="172"/>
      <c r="AC669" s="172"/>
      <c r="AD669" s="172"/>
      <c r="AE669" s="172"/>
      <c r="AF669" s="172"/>
      <c r="AG669" s="172"/>
      <c r="AH669" s="172"/>
      <c r="AI669" s="172"/>
      <c r="AJ669" s="172"/>
      <c r="AK669" s="172"/>
      <c r="AL669" s="172"/>
      <c r="AM669" s="172"/>
      <c r="AN669" s="172"/>
      <c r="AO669" s="172"/>
      <c r="AP669" s="172"/>
    </row>
    <row r="670" spans="17:42">
      <c r="Q670" s="183"/>
      <c r="R670" s="183"/>
      <c r="S670" s="183"/>
      <c r="T670" s="172"/>
      <c r="U670" s="172"/>
      <c r="V670" s="172"/>
      <c r="W670" s="172"/>
      <c r="X670" s="172"/>
      <c r="Y670" s="172"/>
      <c r="Z670" s="172"/>
      <c r="AA670" s="172"/>
      <c r="AB670" s="172"/>
      <c r="AC670" s="172"/>
      <c r="AD670" s="172"/>
      <c r="AE670" s="172"/>
      <c r="AF670" s="172"/>
      <c r="AG670" s="172"/>
      <c r="AH670" s="172"/>
      <c r="AI670" s="172"/>
      <c r="AJ670" s="172"/>
      <c r="AK670" s="172"/>
      <c r="AL670" s="172"/>
      <c r="AM670" s="172"/>
      <c r="AN670" s="172"/>
      <c r="AO670" s="172"/>
      <c r="AP670" s="172"/>
    </row>
    <row r="671" spans="17:42">
      <c r="Q671" s="183"/>
      <c r="R671" s="183"/>
      <c r="S671" s="183"/>
      <c r="T671" s="172"/>
      <c r="U671" s="172"/>
      <c r="V671" s="172"/>
      <c r="W671" s="172"/>
      <c r="X671" s="172"/>
      <c r="Y671" s="172"/>
      <c r="Z671" s="172"/>
      <c r="AA671" s="172"/>
      <c r="AB671" s="172"/>
      <c r="AC671" s="172"/>
      <c r="AD671" s="172"/>
      <c r="AE671" s="172"/>
      <c r="AF671" s="172"/>
      <c r="AG671" s="172"/>
      <c r="AH671" s="172"/>
      <c r="AI671" s="172"/>
      <c r="AJ671" s="172"/>
      <c r="AK671" s="172"/>
      <c r="AL671" s="172"/>
      <c r="AM671" s="172"/>
      <c r="AN671" s="172"/>
      <c r="AO671" s="172"/>
      <c r="AP671" s="172"/>
    </row>
    <row r="672" spans="17:42">
      <c r="Q672" s="183"/>
      <c r="R672" s="183"/>
      <c r="S672" s="183"/>
      <c r="T672" s="172"/>
      <c r="U672" s="172"/>
      <c r="V672" s="172"/>
      <c r="W672" s="172"/>
      <c r="X672" s="172"/>
      <c r="Y672" s="172"/>
      <c r="Z672" s="172"/>
      <c r="AA672" s="172"/>
      <c r="AB672" s="172"/>
      <c r="AC672" s="172"/>
      <c r="AD672" s="172"/>
      <c r="AE672" s="172"/>
      <c r="AF672" s="172"/>
      <c r="AG672" s="172"/>
      <c r="AH672" s="172"/>
      <c r="AI672" s="172"/>
      <c r="AJ672" s="172"/>
      <c r="AK672" s="172"/>
      <c r="AL672" s="172"/>
      <c r="AM672" s="172"/>
      <c r="AN672" s="172"/>
      <c r="AO672" s="172"/>
      <c r="AP672" s="172"/>
    </row>
    <row r="673" spans="17:42">
      <c r="Q673" s="183"/>
      <c r="R673" s="183"/>
      <c r="S673" s="183"/>
      <c r="T673" s="172"/>
      <c r="U673" s="172"/>
      <c r="V673" s="172"/>
      <c r="W673" s="172"/>
      <c r="X673" s="172"/>
      <c r="Y673" s="172"/>
      <c r="Z673" s="172"/>
      <c r="AA673" s="172"/>
      <c r="AB673" s="172"/>
      <c r="AC673" s="172"/>
      <c r="AD673" s="172"/>
      <c r="AE673" s="172"/>
      <c r="AF673" s="172"/>
      <c r="AG673" s="172"/>
      <c r="AH673" s="172"/>
      <c r="AI673" s="172"/>
      <c r="AJ673" s="172"/>
      <c r="AK673" s="172"/>
      <c r="AL673" s="172"/>
      <c r="AM673" s="172"/>
      <c r="AN673" s="172"/>
      <c r="AO673" s="172"/>
      <c r="AP673" s="172"/>
    </row>
    <row r="674" spans="17:42">
      <c r="Q674" s="183"/>
      <c r="R674" s="183"/>
      <c r="S674" s="183"/>
      <c r="T674" s="172"/>
      <c r="U674" s="172"/>
      <c r="V674" s="172"/>
      <c r="W674" s="172"/>
      <c r="X674" s="172"/>
      <c r="Y674" s="172"/>
      <c r="Z674" s="172"/>
      <c r="AA674" s="172"/>
      <c r="AB674" s="172"/>
      <c r="AC674" s="172"/>
      <c r="AD674" s="172"/>
      <c r="AE674" s="172"/>
      <c r="AF674" s="172"/>
      <c r="AG674" s="172"/>
      <c r="AH674" s="172"/>
      <c r="AI674" s="172"/>
      <c r="AJ674" s="172"/>
      <c r="AK674" s="172"/>
      <c r="AL674" s="172"/>
      <c r="AM674" s="172"/>
      <c r="AN674" s="172"/>
      <c r="AO674" s="172"/>
      <c r="AP674" s="172"/>
    </row>
    <row r="675" spans="17:42">
      <c r="Q675" s="183"/>
      <c r="R675" s="183"/>
      <c r="S675" s="183"/>
      <c r="T675" s="172"/>
      <c r="U675" s="172"/>
      <c r="V675" s="172"/>
      <c r="W675" s="172"/>
      <c r="X675" s="172"/>
      <c r="Y675" s="172"/>
      <c r="Z675" s="172"/>
      <c r="AA675" s="172"/>
      <c r="AB675" s="172"/>
      <c r="AC675" s="172"/>
      <c r="AD675" s="172"/>
      <c r="AE675" s="172"/>
      <c r="AF675" s="172"/>
      <c r="AG675" s="172"/>
      <c r="AH675" s="172"/>
      <c r="AI675" s="172"/>
      <c r="AJ675" s="172"/>
      <c r="AK675" s="172"/>
      <c r="AL675" s="172"/>
      <c r="AM675" s="172"/>
      <c r="AN675" s="172"/>
      <c r="AO675" s="172"/>
      <c r="AP675" s="172"/>
    </row>
    <row r="676" spans="17:42">
      <c r="Q676" s="183"/>
      <c r="R676" s="183"/>
      <c r="S676" s="183"/>
      <c r="T676" s="172"/>
      <c r="U676" s="172"/>
      <c r="V676" s="172"/>
      <c r="W676" s="172"/>
      <c r="X676" s="172"/>
      <c r="Y676" s="172"/>
      <c r="Z676" s="172"/>
      <c r="AA676" s="172"/>
      <c r="AB676" s="172"/>
      <c r="AC676" s="172"/>
      <c r="AD676" s="172"/>
      <c r="AE676" s="172"/>
      <c r="AF676" s="172"/>
      <c r="AG676" s="172"/>
      <c r="AH676" s="172"/>
      <c r="AI676" s="172"/>
      <c r="AJ676" s="172"/>
      <c r="AK676" s="172"/>
      <c r="AL676" s="172"/>
      <c r="AM676" s="172"/>
      <c r="AN676" s="172"/>
      <c r="AO676" s="172"/>
      <c r="AP676" s="172"/>
    </row>
    <row r="677" spans="17:42">
      <c r="Q677" s="183"/>
      <c r="R677" s="183"/>
      <c r="S677" s="183"/>
      <c r="T677" s="172"/>
      <c r="U677" s="172"/>
      <c r="V677" s="172"/>
      <c r="W677" s="172"/>
      <c r="X677" s="172"/>
      <c r="Y677" s="172"/>
      <c r="Z677" s="172"/>
      <c r="AA677" s="172"/>
      <c r="AB677" s="172"/>
      <c r="AC677" s="172"/>
      <c r="AD677" s="172"/>
      <c r="AE677" s="172"/>
      <c r="AF677" s="172"/>
      <c r="AG677" s="172"/>
      <c r="AH677" s="172"/>
      <c r="AI677" s="172"/>
      <c r="AJ677" s="172"/>
      <c r="AK677" s="172"/>
      <c r="AL677" s="172"/>
      <c r="AM677" s="172"/>
      <c r="AN677" s="172"/>
      <c r="AO677" s="172"/>
      <c r="AP677" s="172"/>
    </row>
    <row r="678" spans="17:42">
      <c r="Q678" s="183"/>
      <c r="R678" s="183"/>
      <c r="S678" s="183"/>
      <c r="T678" s="172"/>
      <c r="U678" s="172"/>
      <c r="V678" s="172"/>
      <c r="W678" s="172"/>
      <c r="X678" s="172"/>
      <c r="Y678" s="172"/>
      <c r="Z678" s="172"/>
      <c r="AA678" s="172"/>
      <c r="AB678" s="172"/>
      <c r="AC678" s="172"/>
      <c r="AD678" s="172"/>
      <c r="AE678" s="172"/>
      <c r="AF678" s="172"/>
      <c r="AG678" s="172"/>
      <c r="AH678" s="172"/>
      <c r="AI678" s="172"/>
      <c r="AJ678" s="172"/>
      <c r="AK678" s="172"/>
      <c r="AL678" s="172"/>
      <c r="AM678" s="172"/>
      <c r="AN678" s="172"/>
      <c r="AO678" s="172"/>
      <c r="AP678" s="172"/>
    </row>
    <row r="679" spans="17:42">
      <c r="Q679" s="183"/>
      <c r="R679" s="183"/>
      <c r="S679" s="183"/>
      <c r="T679" s="172"/>
      <c r="U679" s="172"/>
      <c r="V679" s="172"/>
      <c r="W679" s="172"/>
      <c r="X679" s="172"/>
      <c r="Y679" s="172"/>
      <c r="Z679" s="172"/>
      <c r="AA679" s="172"/>
      <c r="AB679" s="172"/>
      <c r="AC679" s="172"/>
      <c r="AD679" s="172"/>
      <c r="AE679" s="172"/>
      <c r="AF679" s="172"/>
      <c r="AG679" s="172"/>
      <c r="AH679" s="172"/>
      <c r="AI679" s="172"/>
      <c r="AJ679" s="172"/>
      <c r="AK679" s="172"/>
      <c r="AL679" s="172"/>
      <c r="AM679" s="172"/>
      <c r="AN679" s="172"/>
      <c r="AO679" s="172"/>
      <c r="AP679" s="172"/>
    </row>
    <row r="680" spans="17:42">
      <c r="Q680" s="183"/>
      <c r="R680" s="183"/>
      <c r="S680" s="183"/>
      <c r="T680" s="172"/>
      <c r="U680" s="172"/>
      <c r="V680" s="172"/>
      <c r="W680" s="172"/>
      <c r="X680" s="172"/>
      <c r="Y680" s="172"/>
      <c r="Z680" s="172"/>
      <c r="AA680" s="172"/>
      <c r="AB680" s="172"/>
      <c r="AC680" s="172"/>
      <c r="AD680" s="172"/>
      <c r="AE680" s="172"/>
      <c r="AF680" s="172"/>
      <c r="AG680" s="172"/>
      <c r="AH680" s="172"/>
      <c r="AI680" s="172"/>
      <c r="AJ680" s="172"/>
      <c r="AK680" s="172"/>
      <c r="AL680" s="172"/>
      <c r="AM680" s="172"/>
      <c r="AN680" s="172"/>
      <c r="AO680" s="172"/>
      <c r="AP680" s="172"/>
    </row>
    <row r="681" spans="17:42">
      <c r="Q681" s="183"/>
      <c r="R681" s="183"/>
      <c r="S681" s="183"/>
      <c r="T681" s="172"/>
      <c r="U681" s="172"/>
      <c r="V681" s="172"/>
      <c r="W681" s="172"/>
      <c r="X681" s="172"/>
      <c r="Y681" s="172"/>
      <c r="Z681" s="172"/>
      <c r="AA681" s="172"/>
      <c r="AB681" s="172"/>
      <c r="AC681" s="172"/>
      <c r="AD681" s="172"/>
      <c r="AE681" s="172"/>
      <c r="AF681" s="172"/>
      <c r="AG681" s="172"/>
      <c r="AH681" s="172"/>
      <c r="AI681" s="172"/>
      <c r="AJ681" s="172"/>
      <c r="AK681" s="172"/>
      <c r="AL681" s="172"/>
      <c r="AM681" s="172"/>
      <c r="AN681" s="172"/>
      <c r="AO681" s="172"/>
      <c r="AP681" s="172"/>
    </row>
    <row r="682" spans="17:42">
      <c r="Q682" s="183"/>
      <c r="R682" s="183"/>
      <c r="S682" s="183"/>
      <c r="T682" s="172"/>
      <c r="U682" s="172"/>
      <c r="V682" s="172"/>
      <c r="W682" s="172"/>
      <c r="X682" s="172"/>
      <c r="Y682" s="172"/>
      <c r="Z682" s="172"/>
      <c r="AA682" s="172"/>
      <c r="AB682" s="172"/>
      <c r="AC682" s="172"/>
      <c r="AD682" s="172"/>
      <c r="AE682" s="172"/>
      <c r="AF682" s="172"/>
      <c r="AG682" s="172"/>
      <c r="AH682" s="172"/>
      <c r="AI682" s="172"/>
      <c r="AJ682" s="172"/>
      <c r="AK682" s="172"/>
      <c r="AL682" s="172"/>
      <c r="AM682" s="172"/>
      <c r="AN682" s="172"/>
      <c r="AO682" s="172"/>
      <c r="AP682" s="172"/>
    </row>
    <row r="683" spans="17:42">
      <c r="Q683" s="183"/>
      <c r="R683" s="183"/>
      <c r="S683" s="183"/>
      <c r="T683" s="172"/>
      <c r="U683" s="172"/>
      <c r="V683" s="172"/>
      <c r="W683" s="172"/>
      <c r="X683" s="172"/>
      <c r="Y683" s="172"/>
      <c r="Z683" s="172"/>
      <c r="AA683" s="172"/>
      <c r="AB683" s="172"/>
      <c r="AC683" s="172"/>
      <c r="AD683" s="172"/>
      <c r="AE683" s="172"/>
      <c r="AF683" s="172"/>
      <c r="AG683" s="172"/>
      <c r="AH683" s="172"/>
      <c r="AI683" s="172"/>
      <c r="AJ683" s="172"/>
      <c r="AK683" s="172"/>
      <c r="AL683" s="172"/>
      <c r="AM683" s="172"/>
      <c r="AN683" s="172"/>
      <c r="AO683" s="172"/>
      <c r="AP683" s="172"/>
    </row>
    <row r="684" spans="17:42">
      <c r="Q684" s="183"/>
      <c r="R684" s="183"/>
      <c r="S684" s="183"/>
      <c r="T684" s="172"/>
      <c r="U684" s="172"/>
      <c r="V684" s="172"/>
      <c r="W684" s="172"/>
      <c r="X684" s="172"/>
      <c r="Y684" s="172"/>
      <c r="Z684" s="172"/>
      <c r="AA684" s="172"/>
      <c r="AB684" s="172"/>
      <c r="AC684" s="172"/>
      <c r="AD684" s="172"/>
      <c r="AE684" s="172"/>
      <c r="AF684" s="172"/>
      <c r="AG684" s="172"/>
      <c r="AH684" s="172"/>
      <c r="AI684" s="172"/>
      <c r="AJ684" s="172"/>
      <c r="AK684" s="172"/>
      <c r="AL684" s="172"/>
      <c r="AM684" s="172"/>
      <c r="AN684" s="172"/>
      <c r="AO684" s="172"/>
      <c r="AP684" s="172"/>
    </row>
    <row r="685" spans="17:42">
      <c r="Q685" s="183"/>
      <c r="R685" s="183"/>
      <c r="S685" s="183"/>
      <c r="T685" s="172"/>
      <c r="U685" s="172"/>
      <c r="V685" s="172"/>
      <c r="W685" s="172"/>
      <c r="X685" s="172"/>
      <c r="Y685" s="172"/>
      <c r="Z685" s="172"/>
      <c r="AA685" s="172"/>
      <c r="AB685" s="172"/>
      <c r="AC685" s="172"/>
      <c r="AD685" s="172"/>
      <c r="AE685" s="172"/>
      <c r="AF685" s="172"/>
      <c r="AG685" s="172"/>
      <c r="AH685" s="172"/>
      <c r="AI685" s="172"/>
      <c r="AJ685" s="172"/>
      <c r="AK685" s="172"/>
      <c r="AL685" s="172"/>
      <c r="AM685" s="172"/>
      <c r="AN685" s="172"/>
      <c r="AO685" s="172"/>
      <c r="AP685" s="172"/>
    </row>
    <row r="686" spans="17:42">
      <c r="Q686" s="183"/>
      <c r="R686" s="183"/>
      <c r="S686" s="183"/>
      <c r="T686" s="172"/>
      <c r="U686" s="172"/>
      <c r="V686" s="172"/>
      <c r="W686" s="172"/>
      <c r="X686" s="172"/>
      <c r="Y686" s="172"/>
      <c r="Z686" s="172"/>
      <c r="AA686" s="172"/>
      <c r="AB686" s="172"/>
      <c r="AC686" s="172"/>
      <c r="AD686" s="172"/>
      <c r="AE686" s="172"/>
      <c r="AF686" s="172"/>
      <c r="AG686" s="172"/>
      <c r="AH686" s="172"/>
      <c r="AI686" s="172"/>
      <c r="AJ686" s="172"/>
      <c r="AK686" s="172"/>
      <c r="AL686" s="172"/>
      <c r="AM686" s="172"/>
      <c r="AN686" s="172"/>
      <c r="AO686" s="172"/>
      <c r="AP686" s="172"/>
    </row>
  </sheetData>
  <sheetProtection selectLockedCells="1"/>
  <dataConsolidate/>
  <mergeCells count="123">
    <mergeCell ref="B52:F52"/>
    <mergeCell ref="N4:O4"/>
    <mergeCell ref="D9:D13"/>
    <mergeCell ref="N9:N13"/>
    <mergeCell ref="O9:O13"/>
    <mergeCell ref="B51:I51"/>
    <mergeCell ref="B49:I49"/>
    <mergeCell ref="O34:O38"/>
    <mergeCell ref="C34:C38"/>
    <mergeCell ref="G34:G38"/>
    <mergeCell ref="I13:M13"/>
    <mergeCell ref="E9:E13"/>
    <mergeCell ref="I12:M12"/>
    <mergeCell ref="I11:M11"/>
    <mergeCell ref="I10:M10"/>
    <mergeCell ref="I9:M9"/>
    <mergeCell ref="G9:G13"/>
    <mergeCell ref="C9:C13"/>
    <mergeCell ref="B9:B13"/>
    <mergeCell ref="E14:E18"/>
    <mergeCell ref="I14:M14"/>
    <mergeCell ref="G14:G18"/>
    <mergeCell ref="C14:C18"/>
    <mergeCell ref="B14:B18"/>
    <mergeCell ref="B34:B38"/>
    <mergeCell ref="E39:E43"/>
    <mergeCell ref="D39:D43"/>
    <mergeCell ref="N39:N43"/>
    <mergeCell ref="O39:O43"/>
    <mergeCell ref="B47:I47"/>
    <mergeCell ref="I39:M39"/>
    <mergeCell ref="G39:G43"/>
    <mergeCell ref="C39:C43"/>
    <mergeCell ref="B39:B43"/>
    <mergeCell ref="I43:M43"/>
    <mergeCell ref="I42:M42"/>
    <mergeCell ref="B46:I46"/>
    <mergeCell ref="B45:I45"/>
    <mergeCell ref="I34:M34"/>
    <mergeCell ref="E34:E38"/>
    <mergeCell ref="I38:M38"/>
    <mergeCell ref="I37:M37"/>
    <mergeCell ref="D29:D33"/>
    <mergeCell ref="O29:O33"/>
    <mergeCell ref="D34:D38"/>
    <mergeCell ref="N34:N38"/>
    <mergeCell ref="P24:P28"/>
    <mergeCell ref="D24:D28"/>
    <mergeCell ref="N24:N28"/>
    <mergeCell ref="O24:O28"/>
    <mergeCell ref="E29:E33"/>
    <mergeCell ref="I29:M29"/>
    <mergeCell ref="G29:G33"/>
    <mergeCell ref="P34:P38"/>
    <mergeCell ref="I35:M35"/>
    <mergeCell ref="I36:M36"/>
    <mergeCell ref="I33:M33"/>
    <mergeCell ref="I32:M32"/>
    <mergeCell ref="I31:M31"/>
    <mergeCell ref="I30:M30"/>
    <mergeCell ref="E24:E28"/>
    <mergeCell ref="I24:M24"/>
    <mergeCell ref="G24:G28"/>
    <mergeCell ref="I28:M28"/>
    <mergeCell ref="I27:M27"/>
    <mergeCell ref="I26:M26"/>
    <mergeCell ref="D19:D23"/>
    <mergeCell ref="N19:N23"/>
    <mergeCell ref="O19:O23"/>
    <mergeCell ref="P14:P18"/>
    <mergeCell ref="D14:D18"/>
    <mergeCell ref="N14:N18"/>
    <mergeCell ref="O14:O18"/>
    <mergeCell ref="R5:R8"/>
    <mergeCell ref="P9:P13"/>
    <mergeCell ref="Q5:Q8"/>
    <mergeCell ref="P4:P8"/>
    <mergeCell ref="N5:N8"/>
    <mergeCell ref="O5:O8"/>
    <mergeCell ref="I18:M18"/>
    <mergeCell ref="I17:M17"/>
    <mergeCell ref="I16:M16"/>
    <mergeCell ref="I15:M15"/>
    <mergeCell ref="E19:E23"/>
    <mergeCell ref="I19:M19"/>
    <mergeCell ref="G19:G23"/>
    <mergeCell ref="I23:M23"/>
    <mergeCell ref="I22:M22"/>
    <mergeCell ref="I21:M21"/>
    <mergeCell ref="I20:M20"/>
    <mergeCell ref="H2:K2"/>
    <mergeCell ref="H3:I3"/>
    <mergeCell ref="B1:F1"/>
    <mergeCell ref="B3:C3"/>
    <mergeCell ref="B4:F4"/>
    <mergeCell ref="B5:F5"/>
    <mergeCell ref="H4:K4"/>
    <mergeCell ref="H5:K5"/>
    <mergeCell ref="B2:F2"/>
    <mergeCell ref="M1:O1"/>
    <mergeCell ref="M2:O2"/>
    <mergeCell ref="L44:M44"/>
    <mergeCell ref="L45:M45"/>
    <mergeCell ref="L46:M46"/>
    <mergeCell ref="L47:M47"/>
    <mergeCell ref="L48:M48"/>
    <mergeCell ref="L49:M49"/>
    <mergeCell ref="N51:P51"/>
    <mergeCell ref="P19:P23"/>
    <mergeCell ref="P29:P33"/>
    <mergeCell ref="N29:N33"/>
    <mergeCell ref="P39:P43"/>
    <mergeCell ref="I40:M40"/>
    <mergeCell ref="I41:M41"/>
    <mergeCell ref="B48:I48"/>
    <mergeCell ref="C29:C33"/>
    <mergeCell ref="B29:B33"/>
    <mergeCell ref="C19:C23"/>
    <mergeCell ref="B19:B23"/>
    <mergeCell ref="C24:C28"/>
    <mergeCell ref="B24:B28"/>
    <mergeCell ref="I25:M25"/>
    <mergeCell ref="H1:K1"/>
  </mergeCells>
  <conditionalFormatting sqref="E1 E3:E1048576">
    <cfRule type="containsText" dxfId="6" priority="30" operator="containsText" text="Patriot">
      <formula>NOT(ISERROR(SEARCH("Patriot",E1)))</formula>
    </cfRule>
    <cfRule type="containsText" dxfId="5" priority="32" operator="containsText" text="Foundation">
      <formula>NOT(ISERROR(SEARCH("Foundation",E1)))</formula>
    </cfRule>
    <cfRule type="containsText" dxfId="4" priority="35" operator="containsText" text="Quebec">
      <formula>NOT(ISERROR(SEARCH("Quebec",E1)))</formula>
    </cfRule>
    <cfRule type="containsText" dxfId="3" priority="37" operator="containsText" text="Heritage day">
      <formula>NOT(ISERROR(SEARCH("Heritage day",E1)))</formula>
    </cfRule>
    <cfRule type="containsText" dxfId="2" priority="38" operator="containsText" text="d">
      <formula>NOT(ISERROR(SEARCH("d",E1)))</formula>
    </cfRule>
    <cfRule type="containsText" dxfId="1" priority="40" operator="containsText" text="T">
      <formula>NOT(ISERROR(SEARCH("T",E1)))</formula>
    </cfRule>
  </conditionalFormatting>
  <conditionalFormatting sqref="F13">
    <cfRule type="cellIs" dxfId="0" priority="262" operator="notEqual">
      <formula>SUM($N$9:$O$13)</formula>
    </cfRule>
  </conditionalFormatting>
  <dataValidations count="1">
    <dataValidation showInputMessage="1" showErrorMessage="1" sqref="D9 D14 D19 D24 D29 D34 D39" xr:uid="{4BE34AAB-E837-4B93-856B-67EBCE0AADB7}"/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scale="65" orientation="portrait" r:id="rId1"/>
  <headerFooter>
    <oddFooter>&amp;L&amp;"Arial,Italique"&amp;Z&amp;F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37E053A-3211-4F62-A882-4F9236131067}">
          <x14:formula1>
            <xm:f>Period!$I$3:$I$12</xm:f>
          </x14:formula1>
          <xm:sqref>I43:M43 I13:M13 I18:M18 I23:M23 I28:M28 I33:M33 I38:M38</xm:sqref>
        </x14:dataValidation>
        <x14:dataValidation type="list" allowBlank="1" showInputMessage="1" showErrorMessage="1" xr:uid="{43111D34-6603-4B00-9561-C1A856C58360}">
          <x14:formula1>
            <xm:f>Period!$X$3:$X$27</xm:f>
          </x14:formula1>
          <xm:sqref>B5:F5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7</vt:i4>
      </vt:variant>
    </vt:vector>
  </HeadingPairs>
  <TitlesOfParts>
    <vt:vector size="15" baseType="lpstr">
      <vt:lpstr>Period</vt:lpstr>
      <vt:lpstr>EXP Can - Usa Credit card</vt:lpstr>
      <vt:lpstr>Expenses BC</vt:lpstr>
      <vt:lpstr>Expenses P Ontario</vt:lpstr>
      <vt:lpstr>Expenses P NE TN</vt:lpstr>
      <vt:lpstr>Expenses P. QC</vt:lpstr>
      <vt:lpstr>Meal</vt:lpstr>
      <vt:lpstr>Time Sheet - Shop - Site </vt:lpstr>
      <vt:lpstr>'EXP Can - Usa Credit card'!Zone_d_impression</vt:lpstr>
      <vt:lpstr>'Expenses BC'!Zone_d_impression</vt:lpstr>
      <vt:lpstr>'Expenses P NE TN'!Zone_d_impression</vt:lpstr>
      <vt:lpstr>'Expenses P Ontario'!Zone_d_impression</vt:lpstr>
      <vt:lpstr>'Expenses P. QC'!Zone_d_impression</vt:lpstr>
      <vt:lpstr>Meal!Zone_d_impression</vt:lpstr>
      <vt:lpstr>'Time Sheet - Shop - Site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Karmel Marcotte Lefrancois</dc:creator>
  <cp:lastModifiedBy>Marie-Pier Biron</cp:lastModifiedBy>
  <cp:lastPrinted>2021-09-01T20:03:18Z</cp:lastPrinted>
  <dcterms:created xsi:type="dcterms:W3CDTF">2019-09-19T19:23:40Z</dcterms:created>
  <dcterms:modified xsi:type="dcterms:W3CDTF">2025-01-28T14:49:30Z</dcterms:modified>
</cp:coreProperties>
</file>